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. TRIM.-24 INF.FINANC. TRIM\"/>
    </mc:Choice>
  </mc:AlternateContent>
  <bookViews>
    <workbookView xWindow="-105" yWindow="-105" windowWidth="23250" windowHeight="12450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20" l="1"/>
  <c r="F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C6" i="20"/>
  <c r="B6" i="20"/>
  <c r="B21" i="16"/>
  <c r="D22" i="16"/>
  <c r="E22" i="16"/>
  <c r="D23" i="16"/>
  <c r="E23" i="16"/>
  <c r="F23" i="16" s="1"/>
  <c r="G23" i="16" s="1"/>
  <c r="C24" i="16"/>
  <c r="C21" i="16" s="1"/>
  <c r="D25" i="16"/>
  <c r="E25" i="16" s="1"/>
  <c r="F25" i="16" s="1"/>
  <c r="G25" i="16" s="1"/>
  <c r="C26" i="16"/>
  <c r="D26" i="16" s="1"/>
  <c r="E26" i="16" s="1"/>
  <c r="F26" i="16" s="1"/>
  <c r="G26" i="16" s="1"/>
  <c r="C27" i="16"/>
  <c r="D27" i="16" s="1"/>
  <c r="E27" i="16" s="1"/>
  <c r="F27" i="16" s="1"/>
  <c r="G27" i="16" s="1"/>
  <c r="B28" i="16"/>
  <c r="C28" i="16"/>
  <c r="D28" i="16"/>
  <c r="E28" i="16" s="1"/>
  <c r="F28" i="16" s="1"/>
  <c r="G28" i="16" s="1"/>
  <c r="C29" i="16"/>
  <c r="D29" i="16" s="1"/>
  <c r="E29" i="16" s="1"/>
  <c r="F29" i="16" s="1"/>
  <c r="G29" i="16" s="1"/>
  <c r="D19" i="16"/>
  <c r="E19" i="16" s="1"/>
  <c r="F19" i="16" s="1"/>
  <c r="G19" i="16" s="1"/>
  <c r="D18" i="16"/>
  <c r="E18" i="16" s="1"/>
  <c r="F18" i="16" s="1"/>
  <c r="G18" i="16" s="1"/>
  <c r="C18" i="16"/>
  <c r="C17" i="16"/>
  <c r="D17" i="16" s="1"/>
  <c r="E17" i="16" s="1"/>
  <c r="F17" i="16" s="1"/>
  <c r="G17" i="16" s="1"/>
  <c r="D16" i="16"/>
  <c r="E16" i="16" s="1"/>
  <c r="F16" i="16" s="1"/>
  <c r="G16" i="16" s="1"/>
  <c r="D15" i="16"/>
  <c r="E15" i="16" s="1"/>
  <c r="F15" i="16" s="1"/>
  <c r="G15" i="16" s="1"/>
  <c r="C14" i="16"/>
  <c r="D14" i="16" s="1"/>
  <c r="E14" i="16" s="1"/>
  <c r="F14" i="16" s="1"/>
  <c r="G14" i="16" s="1"/>
  <c r="D13" i="16"/>
  <c r="E13" i="16" s="1"/>
  <c r="F13" i="16" s="1"/>
  <c r="G13" i="16" s="1"/>
  <c r="D12" i="16"/>
  <c r="E12" i="16" s="1"/>
  <c r="F12" i="16" s="1"/>
  <c r="G12" i="16" s="1"/>
  <c r="D11" i="16"/>
  <c r="E11" i="16" s="1"/>
  <c r="F11" i="16" s="1"/>
  <c r="G11" i="16" s="1"/>
  <c r="C10" i="16"/>
  <c r="C7" i="16" s="1"/>
  <c r="D9" i="16"/>
  <c r="E9" i="16" s="1"/>
  <c r="F9" i="16" s="1"/>
  <c r="G9" i="16" s="1"/>
  <c r="C9" i="16"/>
  <c r="D8" i="16"/>
  <c r="E8" i="16" s="1"/>
  <c r="B7" i="16"/>
  <c r="F22" i="16" l="1"/>
  <c r="D24" i="16"/>
  <c r="E24" i="16" s="1"/>
  <c r="F24" i="16" s="1"/>
  <c r="G24" i="16" s="1"/>
  <c r="F8" i="16"/>
  <c r="D10" i="16"/>
  <c r="E10" i="16" s="1"/>
  <c r="F10" i="16" s="1"/>
  <c r="G10" i="16" s="1"/>
  <c r="D7" i="16"/>
  <c r="F21" i="16" l="1"/>
  <c r="G22" i="16"/>
  <c r="G21" i="16" s="1"/>
  <c r="D21" i="16"/>
  <c r="E21" i="16"/>
  <c r="E7" i="16"/>
  <c r="G8" i="16"/>
  <c r="G7" i="16" s="1"/>
  <c r="F7" i="16"/>
  <c r="B28" i="22" l="1"/>
  <c r="C29" i="19"/>
  <c r="D29" i="19"/>
  <c r="E29" i="19"/>
  <c r="F29" i="19"/>
  <c r="G29" i="19"/>
  <c r="B29" i="19"/>
  <c r="D27" i="19"/>
  <c r="E27" i="19" s="1"/>
  <c r="F27" i="19" s="1"/>
  <c r="G27" i="19" s="1"/>
  <c r="E24" i="19"/>
  <c r="F24" i="19" s="1"/>
  <c r="G24" i="19" s="1"/>
  <c r="D24" i="19"/>
  <c r="D22" i="19"/>
  <c r="E22" i="19" s="1"/>
  <c r="F22" i="19" s="1"/>
  <c r="G22" i="19" s="1"/>
  <c r="D21" i="19"/>
  <c r="E21" i="19" s="1"/>
  <c r="F21" i="19" s="1"/>
  <c r="G21" i="19" s="1"/>
  <c r="D20" i="19"/>
  <c r="E20" i="19" s="1"/>
  <c r="F20" i="19" s="1"/>
  <c r="G20" i="19" s="1"/>
  <c r="E19" i="19"/>
  <c r="F19" i="19" s="1"/>
  <c r="D19" i="19"/>
  <c r="C18" i="19"/>
  <c r="B18" i="19"/>
  <c r="F16" i="19"/>
  <c r="G16" i="19" s="1"/>
  <c r="E16" i="19"/>
  <c r="D16" i="19"/>
  <c r="D15" i="19"/>
  <c r="E15" i="19" s="1"/>
  <c r="F15" i="19" s="1"/>
  <c r="G15" i="19" s="1"/>
  <c r="E14" i="19"/>
  <c r="F14" i="19" s="1"/>
  <c r="G14" i="19" s="1"/>
  <c r="D14" i="19"/>
  <c r="D13" i="19"/>
  <c r="E13" i="19" s="1"/>
  <c r="F13" i="19" s="1"/>
  <c r="G13" i="19" s="1"/>
  <c r="F12" i="19"/>
  <c r="G12" i="19" s="1"/>
  <c r="E12" i="19"/>
  <c r="D12" i="19"/>
  <c r="D11" i="19"/>
  <c r="D7" i="19" s="1"/>
  <c r="E10" i="19"/>
  <c r="F10" i="19" s="1"/>
  <c r="G10" i="19" s="1"/>
  <c r="D10" i="19"/>
  <c r="D9" i="19"/>
  <c r="E9" i="19" s="1"/>
  <c r="F8" i="19"/>
  <c r="E8" i="19"/>
  <c r="C7" i="19"/>
  <c r="B7" i="19"/>
  <c r="G17" i="22"/>
  <c r="F17" i="22"/>
  <c r="E17" i="22"/>
  <c r="D17" i="22"/>
  <c r="C17" i="22"/>
  <c r="B17" i="22"/>
  <c r="G6" i="22"/>
  <c r="F6" i="22"/>
  <c r="E6" i="22"/>
  <c r="D6" i="22"/>
  <c r="C6" i="22"/>
  <c r="B6" i="22"/>
  <c r="E7" i="19" l="1"/>
  <c r="F9" i="19"/>
  <c r="G9" i="19" s="1"/>
  <c r="G19" i="19"/>
  <c r="G18" i="19" s="1"/>
  <c r="F18" i="19"/>
  <c r="E18" i="19"/>
  <c r="D18" i="19"/>
  <c r="G8" i="19"/>
  <c r="E11" i="19"/>
  <c r="F11" i="19" s="1"/>
  <c r="G11" i="19" s="1"/>
  <c r="G7" i="19" l="1"/>
  <c r="F7" i="19"/>
  <c r="C47" i="2" l="1"/>
  <c r="A2" i="25"/>
  <c r="C28" i="22"/>
  <c r="A2" i="22"/>
  <c r="A2" i="20"/>
  <c r="A2" i="19"/>
  <c r="B31" i="16"/>
  <c r="A2" i="16"/>
  <c r="B47" i="2"/>
  <c r="C30" i="20" l="1"/>
  <c r="B30" i="20"/>
  <c r="C31" i="16"/>
  <c r="E28" i="22"/>
  <c r="E30" i="20"/>
  <c r="F30" i="20"/>
  <c r="G28" i="22"/>
  <c r="D30" i="20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E13" i="3"/>
  <c r="E9" i="3"/>
  <c r="D13" i="3"/>
  <c r="D8" i="3" s="1"/>
  <c r="D20" i="3" s="1"/>
  <c r="D9" i="3"/>
  <c r="C13" i="3"/>
  <c r="B22" i="3"/>
  <c r="G74" i="6"/>
  <c r="G73" i="6"/>
  <c r="G75" i="6" s="1"/>
  <c r="G68" i="6"/>
  <c r="G67" i="6" s="1"/>
  <c r="F75" i="6"/>
  <c r="F67" i="6"/>
  <c r="F65" i="6"/>
  <c r="E75" i="6"/>
  <c r="E67" i="6"/>
  <c r="D75" i="6"/>
  <c r="D67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41" i="6"/>
  <c r="C75" i="6"/>
  <c r="C67" i="6"/>
  <c r="C41" i="6"/>
  <c r="B75" i="6"/>
  <c r="B67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B13" i="3"/>
  <c r="C9" i="3"/>
  <c r="C8" i="3" s="1"/>
  <c r="C20" i="3" s="1"/>
  <c r="B9" i="3"/>
  <c r="F79" i="2"/>
  <c r="E79" i="2"/>
  <c r="F57" i="2"/>
  <c r="E57" i="2"/>
  <c r="F47" i="2"/>
  <c r="F59" i="2" s="1"/>
  <c r="F81" i="2" s="1"/>
  <c r="E47" i="2"/>
  <c r="C60" i="2"/>
  <c r="B60" i="2"/>
  <c r="C65" i="6" l="1"/>
  <c r="C70" i="6" s="1"/>
  <c r="F41" i="6"/>
  <c r="E59" i="2"/>
  <c r="F8" i="3"/>
  <c r="F20" i="3" s="1"/>
  <c r="E65" i="6"/>
  <c r="E81" i="2"/>
  <c r="K20" i="4"/>
  <c r="E20" i="4"/>
  <c r="I20" i="4"/>
  <c r="B41" i="6"/>
  <c r="B65" i="6"/>
  <c r="D65" i="6"/>
  <c r="D70" i="6" s="1"/>
  <c r="E41" i="6"/>
  <c r="B33" i="5"/>
  <c r="C57" i="5"/>
  <c r="C59" i="5" s="1"/>
  <c r="D57" i="5"/>
  <c r="D59" i="5" s="1"/>
  <c r="B72" i="5"/>
  <c r="B74" i="5" s="1"/>
  <c r="C33" i="5"/>
  <c r="B57" i="5"/>
  <c r="B59" i="5" s="1"/>
  <c r="D33" i="5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F70" i="6"/>
  <c r="G41" i="6"/>
  <c r="B70" i="6" l="1"/>
  <c r="G65" i="6"/>
  <c r="G70" i="6" s="1"/>
  <c r="E70" i="6"/>
  <c r="G42" i="6"/>
  <c r="C62" i="2" l="1"/>
  <c r="B62" i="2" l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<sst xmlns="http://schemas.openxmlformats.org/spreadsheetml/2006/main" count="1057" uniqueCount="626">
  <si>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</si>
  <si>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</si>
  <si>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</si>
  <si>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</si>
  <si>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</si>
  <si>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</si>
  <si>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</si>
  <si>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</si>
  <si>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</si>
  <si>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</si>
  <si>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</si>
  <si>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</si>
  <si>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</si>
  <si>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</si>
  <si>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</si>
  <si>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</si>
  <si>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</si>
  <si>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</si>
  <si>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</si>
  <si>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</si>
  <si>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</si>
  <si>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</si>
  <si>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</si>
  <si>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</si>
  <si>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</si>
  <si>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</si>
  <si>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</si>
  <si>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</si>
  <si>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</si>
  <si>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</si>
  <si>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</si>
  <si>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</si>
  <si>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</si>
  <si>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</si>
  <si>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</si>
  <si>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</si>
  <si>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</si>
  <si>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</si>
  <si>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</si>
  <si>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</si>
  <si>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</si>
  <si>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</si>
  <si>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</si>
  <si>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</si>
  <si>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</si>
  <si>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</si>
  <si>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</si>
  <si>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</si>
  <si>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</si>
  <si>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</si>
  <si>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</si>
  <si>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</si>
  <si>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</si>
  <si>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</si>
  <si>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</si>
  <si>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</si>
  <si>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</si>
  <si>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</si>
  <si>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</si>
  <si>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</si>
  <si>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</si>
  <si>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</si>
  <si>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</si>
  <si>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</si>
  <si>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</si>
  <si>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</si>
  <si>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</si>
  <si>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</si>
  <si>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</si>
  <si>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</si>
  <si>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</si>
  <si>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</si>
  <si>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</si>
  <si>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</si>
  <si>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</si>
  <si>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</si>
  <si>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</si>
  <si>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</si>
  <si>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</si>
  <si>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</si>
  <si>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</si>
  <si>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</si>
  <si>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</si>
  <si>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</si>
  <si>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</si>
  <si>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</si>
  <si>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</si>
  <si>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</si>
  <si>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</si>
  <si>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</si>
  <si>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</si>
  <si>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</si>
  <si>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</si>
  <si>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</si>
  <si>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</si>
  <si>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</si>
  <si>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</si>
  <si>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</si>
  <si>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</si>
  <si>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</si>
  <si>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</si>
  <si>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</si>
  <si>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</si>
  <si>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</si>
  <si>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</si>
  <si>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</si>
  <si>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</si>
  <si>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</si>
  <si>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</si>
  <si>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</si>
  <si>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</si>
  <si>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</si>
  <si>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</si>
  <si>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</si>
  <si>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</si>
  <si>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</si>
  <si>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</si>
  <si>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</si>
  <si>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</si>
  <si>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</si>
  <si>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</si>
  <si>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</si>
  <si>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</si>
  <si>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</si>
  <si>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</si>
  <si>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</si>
  <si>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</si>
  <si>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</si>
  <si>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</si>
  <si>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</si>
  <si>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</si>
  <si>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</si>
  <si>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</si>
  <si>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</si>
  <si>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</si>
  <si>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</si>
  <si>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</si>
  <si>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</si>
  <si>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</si>
  <si>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</si>
  <si>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</si>
  <si>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</si>
  <si>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</si>
  <si>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</si>
  <si>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</si>
  <si>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</si>
  <si>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</si>
  <si>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</si>
  <si>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</si>
  <si>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</si>
  <si>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</si>
  <si>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</si>
  <si>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</si>
  <si>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</si>
  <si>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</si>
  <si>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</si>
  <si>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</si>
  <si>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</si>
  <si>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</si>
  <si>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</si>
  <si>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</si>
  <si>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</si>
  <si>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</si>
  <si>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</si>
  <si>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</si>
  <si>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</si>
  <si>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</si>
  <si>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</si>
  <si>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</si>
  <si>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</si>
  <si>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</si>
  <si>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</si>
  <si>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</si>
  <si>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</si>
  <si>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</si>
  <si>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</si>
  <si>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</si>
  <si>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</si>
  <si>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</si>
  <si>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</si>
  <si>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</si>
  <si>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</si>
  <si>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</si>
  <si>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</si>
  <si>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</si>
  <si>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</si>
  <si>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</si>
  <si>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</si>
  <si>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</si>
  <si>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</si>
  <si>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</si>
  <si>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</si>
  <si>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</si>
  <si>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</si>
  <si>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</si>
  <si>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</si>
  <si>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</si>
  <si>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</si>
  <si>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</si>
  <si>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</si>
  <si>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</si>
  <si>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</si>
  <si>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</si>
  <si>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</si>
  <si>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</si>
  <si>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</si>
  <si>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</si>
  <si>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</si>
  <si>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</si>
  <si>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</si>
  <si>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</si>
  <si>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</si>
  <si>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</si>
  <si>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</si>
  <si>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</si>
  <si>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</si>
  <si>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</si>
  <si>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</si>
  <si>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</si>
  <si>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</si>
  <si>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</si>
  <si>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</si>
  <si>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</si>
  <si>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</si>
  <si>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</si>
  <si>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</si>
  <si>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</si>
  <si>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</si>
  <si>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</si>
  <si>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</si>
  <si>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</si>
  <si>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</si>
  <si>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</si>
  <si>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</si>
  <si>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</si>
  <si>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</si>
  <si>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</si>
  <si>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</si>
  <si>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</si>
  <si>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</si>
  <si>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</si>
  <si>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</si>
  <si>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</si>
  <si>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</si>
  <si>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</si>
  <si>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</si>
  <si>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</si>
  <si>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</si>
  <si>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</si>
  <si>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</si>
  <si>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</si>
  <si>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</si>
  <si>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</si>
  <si>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</si>
  <si>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</si>
  <si>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</si>
  <si>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</si>
  <si>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</si>
  <si>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</si>
  <si>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</si>
  <si>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</si>
  <si>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</si>
  <si>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</si>
  <si>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</si>
  <si>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</si>
  <si>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</si>
  <si>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</si>
  <si>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</si>
  <si>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</si>
  <si>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</si>
  <si>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</si>
  <si>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</si>
  <si>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</si>
  <si>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</si>
  <si>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</si>
  <si>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</si>
  <si>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</si>
  <si>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</si>
  <si>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</si>
  <si>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</si>
  <si>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</si>
  <si>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</si>
  <si>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</si>
  <si>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</si>
  <si>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</si>
  <si>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</si>
  <si>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</si>
  <si>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</si>
  <si>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</si>
  <si>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</si>
  <si>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</si>
  <si>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</si>
  <si>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</si>
  <si>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</si>
  <si>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</si>
  <si>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</si>
  <si>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</si>
  <si>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</si>
  <si>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</si>
  <si>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</si>
  <si>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</si>
  <si>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</si>
  <si>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</si>
  <si>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</si>
  <si>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</si>
  <si>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</si>
  <si>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</si>
  <si>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</si>
  <si>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</si>
  <si>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</si>
  <si>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</si>
  <si>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</si>
  <si>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</si>
  <si>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</si>
  <si>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</si>
  <si>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</si>
  <si>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</si>
  <si>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</si>
  <si>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</si>
  <si>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</si>
  <si>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</si>
  <si>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</si>
  <si>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</si>
  <si>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</si>
  <si>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</si>
  <si>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</si>
  <si>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</si>
  <si>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</si>
  <si>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</si>
  <si>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</si>
  <si>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</si>
  <si>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</si>
  <si>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</si>
  <si>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</si>
  <si>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</si>
  <si>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</si>
  <si>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</si>
  <si>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</si>
  <si>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</si>
  <si>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</si>
  <si>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</si>
  <si>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</si>
  <si>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</si>
  <si>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</si>
  <si>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</si>
  <si>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</si>
  <si>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</si>
  <si>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</si>
  <si>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</si>
  <si>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</si>
  <si>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</si>
  <si>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</si>
  <si>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</si>
  <si>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</si>
  <si>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</si>
  <si>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</si>
  <si>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</si>
  <si>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</si>
  <si>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</si>
  <si>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</si>
  <si>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</si>
  <si>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</si>
  <si>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</si>
  <si>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</si>
  <si>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</si>
  <si>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</si>
  <si>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</si>
  <si>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</si>
  <si>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</si>
  <si>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</si>
  <si>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</si>
  <si>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</si>
  <si>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</si>
  <si>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</si>
  <si>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</si>
  <si>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</si>
  <si>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</si>
  <si>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</si>
  <si>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</si>
  <si>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</si>
  <si>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</si>
  <si>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</si>
  <si>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</si>
  <si>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</si>
  <si>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</si>
  <si>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</si>
  <si>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</si>
  <si>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</si>
  <si>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</si>
  <si>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</si>
  <si>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</si>
  <si>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</si>
  <si>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</si>
  <si>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</si>
  <si>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</si>
  <si>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</si>
  <si>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</si>
  <si>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</si>
  <si>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</si>
  <si>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</si>
  <si>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</si>
  <si>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</si>
  <si>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</si>
  <si>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</si>
  <si>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</si>
  <si>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</si>
  <si>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</si>
  <si>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</si>
  <si>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</si>
  <si>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</si>
  <si>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</si>
  <si>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</si>
  <si>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</si>
  <si>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</si>
  <si>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</si>
  <si>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</si>
  <si>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</si>
  <si>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</si>
  <si>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</si>
  <si>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</si>
  <si>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</si>
  <si>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</si>
  <si>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</si>
  <si>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</si>
  <si>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</si>
  <si>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</si>
  <si>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</si>
  <si>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</si>
  <si>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</si>
  <si>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</si>
  <si>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</si>
  <si>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</si>
  <si>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</si>
  <si>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</si>
  <si>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</si>
  <si>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</si>
  <si>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</si>
  <si>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</si>
  <si>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</si>
  <si>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</si>
  <si>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</si>
  <si>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</si>
  <si>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</si>
  <si>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</si>
  <si>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</si>
  <si>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</si>
  <si>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</si>
  <si>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</si>
  <si>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</si>
  <si>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</si>
  <si>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</si>
  <si>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</si>
  <si>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</si>
  <si>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</si>
  <si>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</si>
  <si>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</si>
  <si>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</si>
  <si>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</si>
  <si>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</si>
  <si>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</si>
  <si>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</si>
  <si>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</si>
  <si>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</si>
  <si>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</si>
  <si>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</si>
  <si>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</si>
  <si>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</si>
  <si>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</si>
  <si>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</si>
  <si>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</si>
  <si>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</si>
  <si>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</si>
  <si>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</si>
  <si>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</si>
  <si>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</si>
  <si>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</si>
  <si>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</si>
  <si>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</si>
  <si>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</si>
  <si>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</si>
  <si>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</si>
  <si>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</si>
  <si>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</si>
  <si>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</si>
  <si>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</si>
  <si>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</si>
  <si>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</si>
  <si>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</si>
  <si>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</si>
  <si>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</si>
  <si>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</si>
  <si>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</si>
  <si>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</si>
  <si>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</si>
  <si>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</si>
  <si>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</si>
  <si>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</si>
  <si>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</si>
  <si>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</si>
  <si>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</si>
  <si>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</si>
  <si>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</si>
  <si>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</si>
  <si>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</si>
  <si>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</si>
  <si>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</si>
  <si>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</si>
  <si>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</si>
  <si>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</si>
  <si>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</si>
  <si>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</si>
  <si>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</si>
  <si>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</si>
  <si>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</si>
  <si>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</si>
  <si>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</si>
  <si>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</si>
  <si>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</si>
  <si>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</si>
  <si>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</si>
  <si>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</si>
  <si>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</si>
  <si>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</si>
  <si>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</si>
  <si>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</si>
  <si>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</si>
  <si>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</si>
  <si>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</si>
  <si>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</si>
  <si>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</si>
  <si>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</si>
  <si>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</si>
  <si>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</si>
  <si>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</si>
  <si>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</si>
  <si>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</si>
  <si>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</si>
  <si>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</si>
  <si>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</si>
  <si>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</si>
  <si>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</si>
  <si>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</si>
  <si>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</si>
  <si>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</si>
  <si>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</si>
  <si>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</si>
  <si>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</si>
  <si>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</si>
  <si>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</si>
  <si>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</si>
  <si>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</si>
  <si>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</si>
  <si>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</si>
  <si>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</si>
  <si>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</si>
  <si>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</si>
  <si>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</si>
  <si>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</si>
  <si>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</si>
  <si>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</si>
  <si>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</si>
  <si>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</si>
  <si>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</si>
  <si>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</si>
  <si>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</si>
  <si>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</si>
  <si>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</si>
  <si>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</si>
  <si>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</si>
  <si>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</si>
  <si>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</si>
  <si>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</si>
  <si>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</si>
  <si>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</si>
  <si>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</si>
  <si>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</si>
  <si>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</si>
  <si>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</si>
  <si>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</si>
  <si>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</si>
  <si>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</si>
  <si>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</si>
  <si>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</si>
  <si>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</si>
  <si>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</si>
  <si>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</si>
  <si>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</si>
  <si>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</si>
  <si>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</si>
  <si>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</si>
  <si>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</si>
  <si>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</si>
  <si>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MUNICIPIO DE SALAMANCA, GUANAJUATO</t>
  </si>
  <si>
    <t>Al 31 de Diciembre de 2023 y al 31 de Diciembre de 2024 (b)</t>
  </si>
  <si>
    <t>Del 1 de Enero al 31 de Diciembre de 2024 (b)</t>
  </si>
  <si>
    <t>31111M260010000 H. AYUNTAMIENTO</t>
  </si>
  <si>
    <t>31111M260020000 PRESIDENCIA MUNICIPAL</t>
  </si>
  <si>
    <t>31111M260030100 SECRETARIA DEL H. AYUNTAMIENTO</t>
  </si>
  <si>
    <t>31111M260030200 DIRECCION DE FISCALIZACION Y CONTROL</t>
  </si>
  <si>
    <t>31111M260030300 DIRECCION DE PROTECCION CIVIL</t>
  </si>
  <si>
    <t>31111M260040000 JUZGADO MUNICIPAL</t>
  </si>
  <si>
    <t>31111M260050000 TESORERIA MUNICIPAL</t>
  </si>
  <si>
    <t>31111M260060000 CONTRALORIA MUNICIPAL</t>
  </si>
  <si>
    <t>31111M260070000 DIRECCION GENERAL DE SEGURIDAD</t>
  </si>
  <si>
    <t>31111M260080000 DIR GENERAL DE DESARROLLO ECONOMICO</t>
  </si>
  <si>
    <t>31111M260090100 DIR GRAL BIENESTAR Y DES SOCIAL</t>
  </si>
  <si>
    <t>31111M260090200 DIR DE LA COMISION MUNICIPAL DEL DEPORTE</t>
  </si>
  <si>
    <t>31111M260100100 DIR GRAL SERVICIOS PUBLICOS MUNICIPALES</t>
  </si>
  <si>
    <t>31111M260110000 DIRECCION GENERAL DE OBRA PUBLICA</t>
  </si>
  <si>
    <t>31111M260120100 OFICIALIA MAYOR</t>
  </si>
  <si>
    <t>31111M260120201 DIRECCION DE RECURSOS MATERIALES</t>
  </si>
  <si>
    <t>31111M260120202 JEFATURA DE CONTROL VEHICULAR</t>
  </si>
  <si>
    <t>31111M260120203 JEFATURA DE TALLER MUNICIPAL</t>
  </si>
  <si>
    <t>31111M260120204 JEFATURA DE MANTENIMIENTO GENERAL</t>
  </si>
  <si>
    <t>31111M260120300 DIR TECNOLOGIA DE LA INFORMACION</t>
  </si>
  <si>
    <t>31111M260120400 DIR RECURSOS HUMANOS</t>
  </si>
  <si>
    <t>31111M260130000 DIRECCION GENERAL DE COMUNICACION SOCIAL</t>
  </si>
  <si>
    <t>31111M260140000 DIRECCION GENERAL DE MOVILIDAD</t>
  </si>
  <si>
    <t>31111M260150000 DIR GRAL DE ORDENAMIENTO TERRITORIAL</t>
  </si>
  <si>
    <t>31111M260160000 DIR GRAL DE GESTION FINANCIERA</t>
  </si>
  <si>
    <t>31111M260900100 DESARROLLO INTEGRAL DE LA FAMILIA</t>
  </si>
  <si>
    <t>31111M260900200 INT SALMAN PRA PERSONAS CON DISCAPACIDAD</t>
  </si>
  <si>
    <t>31111M260900300 INSTITUTO MUNICIPAL DE PLANEACION</t>
  </si>
  <si>
    <t>31111M260900400 INSTITUTO DE LA MUJER</t>
  </si>
  <si>
    <t xml:space="preserve"> </t>
  </si>
  <si>
    <t>EL MUNICIPIO DE SALAMANCA, GTO. NO ENTREGA INFORME SOBRE ESTUDIOS ACTUARIALES  DE PENSIONES, DEBIDO A QUE TIENE INSCRITOS A TODOS SUS TRABAJADORES EN EL IMSS, QUIEN ES EL ENCARGADO DE REALIZAR EL PAGO DE PENSIONES AL PERSONALQUE LABORA EN 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</si>
</sst>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#,##0.00_ ;\-#,##0.00\ "/>
    <numFmt numFmtId="166" formatCode="#,##0_ ;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2" fillId="0" borderId="0"/>
  </cellStyleXfs>
  <cellXfs count="244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5" applyNumberFormat="1" applyFont="1" applyFill="1" applyBorder="1" applyAlignment="1">
      <alignment horizontal="right" vertical="center"/>
    </xf>
    <xf numFmtId="4" fontId="0" fillId="0" borderId="14" xfId="6" applyNumberFormat="1" applyFont="1" applyFill="1" applyBorder="1" applyAlignment="1" applyProtection="1">
      <alignment vertical="center"/>
      <protection locked="0"/>
    </xf>
    <xf numFmtId="4" fontId="1" fillId="0" borderId="14" xfId="6" applyNumberFormat="1" applyFont="1" applyFill="1" applyBorder="1" applyAlignment="1" applyProtection="1">
      <alignment vertical="center"/>
      <protection locked="0"/>
    </xf>
    <xf numFmtId="4" fontId="1" fillId="0" borderId="14" xfId="7" applyNumberFormat="1" applyFont="1" applyFill="1" applyBorder="1" applyAlignment="1" applyProtection="1">
      <alignment vertical="center"/>
      <protection locked="0"/>
    </xf>
    <xf numFmtId="4" fontId="0" fillId="0" borderId="14" xfId="7" applyNumberFormat="1" applyFont="1" applyFill="1" applyBorder="1" applyAlignment="1" applyProtection="1">
      <alignment vertical="center"/>
      <protection locked="0"/>
    </xf>
    <xf numFmtId="44" fontId="2" fillId="0" borderId="14" xfId="0" applyNumberFormat="1" applyFont="1" applyBorder="1"/>
    <xf numFmtId="4" fontId="0" fillId="0" borderId="15" xfId="0" applyNumberFormat="1" applyBorder="1"/>
    <xf numFmtId="4" fontId="2" fillId="0" borderId="14" xfId="9" applyNumberFormat="1" applyFont="1" applyFill="1" applyBorder="1" applyProtection="1">
      <protection locked="0"/>
    </xf>
    <xf numFmtId="4" fontId="1" fillId="0" borderId="14" xfId="9" applyNumberFormat="1" applyFont="1" applyFill="1" applyBorder="1" applyProtection="1">
      <protection locked="0"/>
    </xf>
    <xf numFmtId="4" fontId="0" fillId="0" borderId="14" xfId="9" applyNumberFormat="1" applyFont="1" applyFill="1" applyBorder="1" applyProtection="1">
      <protection locked="0"/>
    </xf>
    <xf numFmtId="4" fontId="0" fillId="0" borderId="14" xfId="9" applyNumberFormat="1" applyFont="1" applyFill="1" applyBorder="1"/>
    <xf numFmtId="4" fontId="7" fillId="2" borderId="16" xfId="9" applyNumberFormat="1" applyFont="1" applyFill="1" applyBorder="1" applyAlignment="1"/>
    <xf numFmtId="4" fontId="8" fillId="2" borderId="16" xfId="9" applyNumberFormat="1" applyFont="1" applyFill="1" applyBorder="1" applyAlignment="1"/>
    <xf numFmtId="4" fontId="2" fillId="0" borderId="14" xfId="9" applyNumberFormat="1" applyFont="1" applyFill="1" applyBorder="1"/>
    <xf numFmtId="4" fontId="2" fillId="0" borderId="14" xfId="9" applyNumberFormat="1" applyFont="1" applyFill="1" applyBorder="1" applyAlignment="1" applyProtection="1">
      <alignment vertical="center"/>
      <protection locked="0"/>
    </xf>
    <xf numFmtId="4" fontId="1" fillId="0" borderId="14" xfId="9" applyNumberFormat="1" applyFont="1" applyFill="1" applyBorder="1" applyAlignment="1" applyProtection="1">
      <alignment vertical="center"/>
      <protection locked="0"/>
    </xf>
    <xf numFmtId="4" fontId="2" fillId="0" borderId="14" xfId="9" applyNumberFormat="1" applyFont="1" applyFill="1" applyBorder="1" applyAlignment="1" applyProtection="1">
      <alignment vertical="center"/>
      <protection locked="0"/>
    </xf>
    <xf numFmtId="4" fontId="1" fillId="0" borderId="14" xfId="9" applyNumberFormat="1" applyFont="1" applyFill="1" applyBorder="1" applyAlignment="1" applyProtection="1">
      <alignment vertical="center"/>
      <protection locked="0"/>
    </xf>
    <xf numFmtId="4" fontId="0" fillId="0" borderId="14" xfId="9" applyNumberFormat="1" applyFont="1" applyFill="1" applyBorder="1" applyAlignment="1">
      <alignment vertical="center"/>
    </xf>
    <xf numFmtId="44" fontId="2" fillId="0" borderId="14" xfId="8" applyFont="1" applyBorder="1"/>
    <xf numFmtId="43" fontId="0" fillId="0" borderId="15" xfId="9" applyFont="1" applyBorder="1"/>
    <xf numFmtId="166" fontId="2" fillId="3" borderId="14" xfId="9" applyNumberFormat="1" applyFont="1" applyFill="1" applyBorder="1" applyAlignment="1" applyProtection="1">
      <alignment vertical="center"/>
      <protection locked="0"/>
    </xf>
    <xf numFmtId="166" fontId="0" fillId="3" borderId="14" xfId="9" applyNumberFormat="1" applyFont="1" applyFill="1" applyBorder="1" applyAlignment="1" applyProtection="1">
      <alignment vertical="center"/>
      <protection locked="0"/>
    </xf>
    <xf numFmtId="166" fontId="0" fillId="3" borderId="14" xfId="9" applyNumberFormat="1" applyFont="1" applyFill="1" applyBorder="1" applyAlignment="1">
      <alignment vertical="center"/>
    </xf>
    <xf numFmtId="166" fontId="1" fillId="3" borderId="14" xfId="9" applyNumberFormat="1" applyFont="1" applyFill="1" applyBorder="1" applyAlignment="1" applyProtection="1">
      <alignment vertical="center"/>
      <protection locked="0"/>
    </xf>
    <xf numFmtId="44" fontId="0" fillId="0" borderId="14" xfId="8" applyFont="1" applyBorder="1"/>
    <xf numFmtId="44" fontId="2" fillId="0" borderId="8" xfId="0" applyNumberFormat="1" applyFont="1" applyBorder="1"/>
    <xf numFmtId="0" fontId="0" fillId="0" borderId="15" xfId="0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indent="3"/>
    </xf>
    <xf numFmtId="0" fontId="3" fillId="0" borderId="14" xfId="0" applyFont="1" applyBorder="1" applyAlignment="1">
      <alignment vertical="center"/>
    </xf>
    <xf numFmtId="165" fontId="0" fillId="0" borderId="15" xfId="9" applyNumberFormat="1" applyFont="1" applyBorder="1" applyAlignment="1">
      <alignment vertical="center"/>
    </xf>
    <xf numFmtId="166" fontId="2" fillId="0" borderId="13" xfId="9" applyNumberFormat="1" applyFont="1" applyFill="1" applyBorder="1" applyAlignment="1" applyProtection="1">
      <alignment vertical="center"/>
      <protection locked="0"/>
    </xf>
    <xf numFmtId="166" fontId="0" fillId="0" borderId="14" xfId="9" applyNumberFormat="1" applyFont="1" applyFill="1" applyBorder="1" applyAlignment="1" applyProtection="1">
      <alignment vertical="center"/>
      <protection locked="0"/>
    </xf>
    <xf numFmtId="166" fontId="0" fillId="0" borderId="14" xfId="9" applyNumberFormat="1" applyFont="1" applyFill="1" applyBorder="1" applyAlignment="1">
      <alignment vertical="center"/>
    </xf>
    <xf numFmtId="166" fontId="2" fillId="0" borderId="14" xfId="9" applyNumberFormat="1" applyFont="1" applyFill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horizontal="left" vertical="center" indent="6"/>
      <protection locked="0"/>
    </xf>
    <xf numFmtId="166" fontId="1" fillId="0" borderId="14" xfId="9" applyNumberFormat="1" applyFont="1" applyFill="1" applyBorder="1" applyAlignment="1" applyProtection="1">
      <alignment vertical="center"/>
      <protection locked="0"/>
    </xf>
    <xf numFmtId="165" fontId="0" fillId="0" borderId="11" xfId="9" applyNumberFormat="1" applyFont="1" applyFill="1" applyBorder="1"/>
    <xf numFmtId="166" fontId="2" fillId="0" borderId="6" xfId="9" applyNumberFormat="1" applyFont="1" applyFill="1" applyBorder="1" applyAlignment="1" applyProtection="1">
      <alignment vertical="center"/>
      <protection locked="0"/>
    </xf>
    <xf numFmtId="166" fontId="0" fillId="0" borderId="8" xfId="9" applyNumberFormat="1" applyFont="1" applyFill="1" applyBorder="1" applyAlignment="1" applyProtection="1">
      <alignment vertical="center"/>
      <protection locked="0"/>
    </xf>
    <xf numFmtId="166" fontId="2" fillId="0" borderId="8" xfId="9" applyNumberFormat="1" applyFont="1" applyFill="1" applyBorder="1" applyAlignment="1" applyProtection="1">
      <alignment vertical="center"/>
      <protection locked="0"/>
    </xf>
    <xf numFmtId="166" fontId="0" fillId="0" borderId="8" xfId="9" applyNumberFormat="1" applyFont="1" applyFill="1" applyBorder="1" applyAlignment="1" applyProtection="1">
      <alignment vertical="center" wrapText="1"/>
      <protection locked="0"/>
    </xf>
    <xf numFmtId="166" fontId="0" fillId="0" borderId="8" xfId="9" applyNumberFormat="1" applyFont="1" applyFill="1" applyBorder="1" applyAlignment="1">
      <alignment vertical="center"/>
    </xf>
    <xf numFmtId="166" fontId="1" fillId="0" borderId="8" xfId="9" applyNumberFormat="1" applyFont="1" applyFill="1" applyBorder="1" applyAlignment="1" applyProtection="1">
      <alignment vertical="center"/>
      <protection locked="0"/>
    </xf>
    <xf numFmtId="44" fontId="0" fillId="0" borderId="14" xfId="0" applyNumberFormat="1" applyBorder="1"/>
    <xf numFmtId="44" fontId="0" fillId="0" borderId="8" xfId="0" applyNumberFormat="1" applyBorder="1"/>
    <xf numFmtId="0" fontId="23" fillId="0" borderId="18" xfId="0" applyFont="1" applyBorder="1" applyAlignment="1">
      <alignment horizontal="center" vertical="center" wrapText="1"/>
    </xf>
    <xf numFmtId="165" fontId="2" fillId="0" borderId="8" xfId="9" applyNumberFormat="1" applyFont="1" applyFill="1" applyBorder="1" applyAlignment="1" applyProtection="1">
      <alignment horizontal="right" vertical="center"/>
      <protection locked="0"/>
    </xf>
    <xf numFmtId="165" fontId="1" fillId="0" borderId="8" xfId="9" applyNumberFormat="1" applyFont="1" applyFill="1" applyBorder="1" applyAlignment="1" applyProtection="1">
      <alignment horizontal="right" vertical="center"/>
      <protection locked="0"/>
    </xf>
    <xf numFmtId="165" fontId="0" fillId="0" borderId="8" xfId="9" applyNumberFormat="1" applyFont="1" applyFill="1" applyBorder="1" applyAlignment="1" applyProtection="1">
      <alignment horizontal="right" vertical="center"/>
      <protection locked="0"/>
    </xf>
    <xf numFmtId="165" fontId="0" fillId="0" borderId="8" xfId="9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2">
    <cellStyle name="Millares" xfId="1" builtinId="3"/>
    <cellStyle name="Millares 2" xfId="5"/>
    <cellStyle name="Millares 3" xfId="6"/>
    <cellStyle name="Millares 4" xfId="7"/>
    <cellStyle name="Millares 5" xfId="9"/>
    <cellStyle name="Moneda" xfId="8" builtinId="4"/>
    <cellStyle name="Normal" xfId="0" builtinId="0"/>
    <cellStyle name="Normal 2" xfId="3"/>
    <cellStyle name="Normal 2 2" xfId="2"/>
    <cellStyle name="Normal 2 3" xfId="11"/>
    <cellStyle name="Normal 3" xfId="1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="75" zoomScaleNormal="75" workbookViewId="0">
      <selection activeCell="L11" sqref="L11"/>
    </sheetView>
  </sheetViews>
  <sheetFormatPr baseColWidth="10" defaultColWidth="11" defaultRowHeight="15" x14ac:dyDescent="0.25"/>
  <cols>
    <col min="1" max="1" width="90" customWidth="1"/>
    <col min="2" max="2" width="19" customWidth="1"/>
    <col min="3" max="3" width="17.42578125" customWidth="1"/>
    <col min="4" max="4" width="89.5703125" customWidth="1"/>
    <col min="5" max="5" width="19.5703125" customWidth="1"/>
    <col min="6" max="6" width="20.42578125" customWidth="1"/>
  </cols>
  <sheetData>
    <row r="1" spans="1:6" ht="40.9" customHeight="1" x14ac:dyDescent="0.25">
      <c r="A1" s="207" t="s">
        <v>0</v>
      </c>
      <c r="B1" s="208"/>
      <c r="C1" s="208"/>
      <c r="D1" s="208"/>
      <c r="E1" s="208"/>
      <c r="F1" s="209"/>
    </row>
    <row r="2" spans="1:6" ht="15" customHeight="1" x14ac:dyDescent="0.25">
      <c r="A2" s="103" t="s">
        <v>592</v>
      </c>
      <c r="B2" s="104"/>
      <c r="C2" s="104"/>
      <c r="D2" s="104"/>
      <c r="E2" s="104"/>
      <c r="F2" s="105"/>
    </row>
    <row r="3" spans="1:6" ht="15" customHeight="1" x14ac:dyDescent="0.25">
      <c r="A3" s="106" t="s">
        <v>1</v>
      </c>
      <c r="B3" s="107"/>
      <c r="C3" s="107"/>
      <c r="D3" s="107"/>
      <c r="E3" s="107"/>
      <c r="F3" s="108"/>
    </row>
    <row r="4" spans="1:6" ht="12.95" customHeight="1" x14ac:dyDescent="0.25">
      <c r="A4" s="106" t="s">
        <v>593</v>
      </c>
      <c r="B4" s="107"/>
      <c r="C4" s="107"/>
      <c r="D4" s="107"/>
      <c r="E4" s="107"/>
      <c r="F4" s="108"/>
    </row>
    <row r="5" spans="1:6" ht="12.95" customHeight="1" x14ac:dyDescent="0.25">
      <c r="A5" s="109" t="s">
        <v>2</v>
      </c>
      <c r="B5" s="110"/>
      <c r="C5" s="110"/>
      <c r="D5" s="110"/>
      <c r="E5" s="110"/>
      <c r="F5" s="111"/>
    </row>
    <row r="6" spans="1:6" ht="41.45" customHeight="1" x14ac:dyDescent="0.25">
      <c r="A6" s="37" t="s">
        <v>3</v>
      </c>
      <c r="B6" s="38" t="s">
        <v>586</v>
      </c>
      <c r="C6" s="1" t="s">
        <v>587</v>
      </c>
      <c r="D6" s="39" t="s">
        <v>4</v>
      </c>
      <c r="E6" s="38" t="s">
        <v>586</v>
      </c>
      <c r="F6" s="1" t="s">
        <v>587</v>
      </c>
    </row>
    <row r="7" spans="1:6" ht="12.95" customHeight="1" x14ac:dyDescent="0.25">
      <c r="A7" s="40" t="s">
        <v>5</v>
      </c>
      <c r="B7" s="41"/>
      <c r="C7" s="41"/>
      <c r="D7" s="40" t="s">
        <v>6</v>
      </c>
      <c r="E7" s="41"/>
      <c r="F7" s="41"/>
    </row>
    <row r="8" spans="1:6" x14ac:dyDescent="0.25">
      <c r="A8" s="2" t="s">
        <v>7</v>
      </c>
      <c r="B8" s="42"/>
      <c r="C8" s="42"/>
      <c r="D8" s="2" t="s">
        <v>8</v>
      </c>
      <c r="E8" s="42"/>
      <c r="F8" s="42"/>
    </row>
    <row r="9" spans="1:6" x14ac:dyDescent="0.25">
      <c r="A9" s="43" t="s">
        <v>9</v>
      </c>
      <c r="B9" s="153">
        <v>249107081.04000002</v>
      </c>
      <c r="C9" s="153">
        <v>383644526.98000002</v>
      </c>
      <c r="D9" s="43" t="s">
        <v>10</v>
      </c>
      <c r="E9" s="153">
        <v>72872346.129999995</v>
      </c>
      <c r="F9" s="153">
        <v>82642479.099999994</v>
      </c>
    </row>
    <row r="10" spans="1:6" x14ac:dyDescent="0.25">
      <c r="A10" s="45" t="s">
        <v>11</v>
      </c>
      <c r="B10" s="154">
        <v>492072.75</v>
      </c>
      <c r="C10" s="154">
        <v>131210.75</v>
      </c>
      <c r="D10" s="45" t="s">
        <v>12</v>
      </c>
      <c r="E10" s="154">
        <v>12965257.390000001</v>
      </c>
      <c r="F10" s="154">
        <v>3332064.85</v>
      </c>
    </row>
    <row r="11" spans="1:6" x14ac:dyDescent="0.25">
      <c r="A11" s="45" t="s">
        <v>13</v>
      </c>
      <c r="B11" s="154">
        <v>195690157.08000001</v>
      </c>
      <c r="C11" s="154">
        <v>310751989.75999999</v>
      </c>
      <c r="D11" s="45" t="s">
        <v>14</v>
      </c>
      <c r="E11" s="154">
        <v>24682511.289999999</v>
      </c>
      <c r="F11" s="154">
        <v>44822946.25</v>
      </c>
    </row>
    <row r="12" spans="1:6" x14ac:dyDescent="0.25">
      <c r="A12" s="45" t="s">
        <v>15</v>
      </c>
      <c r="B12" s="154">
        <v>0</v>
      </c>
      <c r="C12" s="154">
        <v>0</v>
      </c>
      <c r="D12" s="45" t="s">
        <v>16</v>
      </c>
      <c r="E12" s="154">
        <v>8343998.8399999999</v>
      </c>
      <c r="F12" s="154">
        <v>13672551.33</v>
      </c>
    </row>
    <row r="13" spans="1:6" x14ac:dyDescent="0.25">
      <c r="A13" s="45" t="s">
        <v>17</v>
      </c>
      <c r="B13" s="154">
        <v>52924851.210000001</v>
      </c>
      <c r="C13" s="154">
        <v>72761326.469999999</v>
      </c>
      <c r="D13" s="45" t="s">
        <v>18</v>
      </c>
      <c r="E13" s="154">
        <v>0</v>
      </c>
      <c r="F13" s="154">
        <v>0</v>
      </c>
    </row>
    <row r="14" spans="1:6" x14ac:dyDescent="0.25">
      <c r="A14" s="45" t="s">
        <v>19</v>
      </c>
      <c r="B14" s="154">
        <v>0</v>
      </c>
      <c r="C14" s="154">
        <v>0</v>
      </c>
      <c r="D14" s="45" t="s">
        <v>20</v>
      </c>
      <c r="E14" s="154">
        <v>820476.93</v>
      </c>
      <c r="F14" s="154">
        <v>1355613.08</v>
      </c>
    </row>
    <row r="15" spans="1:6" x14ac:dyDescent="0.25">
      <c r="A15" s="45" t="s">
        <v>21</v>
      </c>
      <c r="B15" s="154">
        <v>0</v>
      </c>
      <c r="C15" s="154">
        <v>0</v>
      </c>
      <c r="D15" s="45" t="s">
        <v>22</v>
      </c>
      <c r="E15" s="154">
        <v>0</v>
      </c>
      <c r="F15" s="154">
        <v>0</v>
      </c>
    </row>
    <row r="16" spans="1:6" x14ac:dyDescent="0.25">
      <c r="A16" s="45" t="s">
        <v>23</v>
      </c>
      <c r="B16" s="154">
        <v>0</v>
      </c>
      <c r="C16" s="154">
        <v>0</v>
      </c>
      <c r="D16" s="45" t="s">
        <v>24</v>
      </c>
      <c r="E16" s="154">
        <v>23624452.600000001</v>
      </c>
      <c r="F16" s="154">
        <v>17212278.739999998</v>
      </c>
    </row>
    <row r="17" spans="1:6" x14ac:dyDescent="0.25">
      <c r="A17" s="43" t="s">
        <v>25</v>
      </c>
      <c r="B17" s="153">
        <v>13867939.210000001</v>
      </c>
      <c r="C17" s="153">
        <v>18027335.009999998</v>
      </c>
      <c r="D17" s="45" t="s">
        <v>26</v>
      </c>
      <c r="E17" s="154">
        <v>0</v>
      </c>
      <c r="F17" s="154">
        <v>-6806.14</v>
      </c>
    </row>
    <row r="18" spans="1:6" x14ac:dyDescent="0.25">
      <c r="A18" s="45" t="s">
        <v>27</v>
      </c>
      <c r="B18" s="154">
        <v>0</v>
      </c>
      <c r="C18" s="154">
        <v>0</v>
      </c>
      <c r="D18" s="45" t="s">
        <v>28</v>
      </c>
      <c r="E18" s="154">
        <v>2435649.08</v>
      </c>
      <c r="F18" s="154">
        <v>2253830.9900000002</v>
      </c>
    </row>
    <row r="19" spans="1:6" x14ac:dyDescent="0.25">
      <c r="A19" s="45" t="s">
        <v>29</v>
      </c>
      <c r="B19" s="154">
        <v>6634577.4299999997</v>
      </c>
      <c r="C19" s="154">
        <v>894674.71</v>
      </c>
      <c r="D19" s="43" t="s">
        <v>30</v>
      </c>
      <c r="E19" s="153">
        <v>0</v>
      </c>
      <c r="F19" s="153">
        <v>0</v>
      </c>
    </row>
    <row r="20" spans="1:6" x14ac:dyDescent="0.25">
      <c r="A20" s="45" t="s">
        <v>31</v>
      </c>
      <c r="B20" s="154">
        <v>1058256.53</v>
      </c>
      <c r="C20" s="154">
        <v>1566370.29</v>
      </c>
      <c r="D20" s="45" t="s">
        <v>32</v>
      </c>
      <c r="E20" s="154">
        <v>0</v>
      </c>
      <c r="F20" s="154">
        <v>0</v>
      </c>
    </row>
    <row r="21" spans="1:6" x14ac:dyDescent="0.25">
      <c r="A21" s="45" t="s">
        <v>33</v>
      </c>
      <c r="B21" s="154">
        <v>-8764043.2599999998</v>
      </c>
      <c r="C21" s="154">
        <v>667877.4</v>
      </c>
      <c r="D21" s="45" t="s">
        <v>34</v>
      </c>
      <c r="E21" s="154">
        <v>0</v>
      </c>
      <c r="F21" s="154">
        <v>0</v>
      </c>
    </row>
    <row r="22" spans="1:6" x14ac:dyDescent="0.25">
      <c r="A22" s="45" t="s">
        <v>35</v>
      </c>
      <c r="B22" s="154">
        <v>190069.42</v>
      </c>
      <c r="C22" s="154">
        <v>172069.42</v>
      </c>
      <c r="D22" s="45" t="s">
        <v>36</v>
      </c>
      <c r="E22" s="154">
        <v>0</v>
      </c>
      <c r="F22" s="154">
        <v>0</v>
      </c>
    </row>
    <row r="23" spans="1:6" x14ac:dyDescent="0.25">
      <c r="A23" s="45" t="s">
        <v>37</v>
      </c>
      <c r="B23" s="154">
        <v>0</v>
      </c>
      <c r="C23" s="154">
        <v>0</v>
      </c>
      <c r="D23" s="43" t="s">
        <v>38</v>
      </c>
      <c r="E23" s="153">
        <v>1349122.37</v>
      </c>
      <c r="F23" s="153">
        <v>904098.49</v>
      </c>
    </row>
    <row r="24" spans="1:6" x14ac:dyDescent="0.25">
      <c r="A24" s="45" t="s">
        <v>39</v>
      </c>
      <c r="B24" s="154">
        <v>14749079.09</v>
      </c>
      <c r="C24" s="154">
        <v>14726343.189999999</v>
      </c>
      <c r="D24" s="45" t="s">
        <v>40</v>
      </c>
      <c r="E24" s="154">
        <v>1349122.37</v>
      </c>
      <c r="F24" s="154">
        <v>904098.49</v>
      </c>
    </row>
    <row r="25" spans="1:6" x14ac:dyDescent="0.25">
      <c r="A25" s="43" t="s">
        <v>41</v>
      </c>
      <c r="B25" s="153">
        <v>40912150.509999998</v>
      </c>
      <c r="C25" s="153">
        <v>150918275.81999999</v>
      </c>
      <c r="D25" s="45" t="s">
        <v>42</v>
      </c>
      <c r="E25" s="154">
        <v>0</v>
      </c>
      <c r="F25" s="154">
        <v>0</v>
      </c>
    </row>
    <row r="26" spans="1:6" x14ac:dyDescent="0.25">
      <c r="A26" s="45" t="s">
        <v>43</v>
      </c>
      <c r="B26" s="154">
        <v>6409239</v>
      </c>
      <c r="C26" s="154">
        <v>21799251.460000001</v>
      </c>
      <c r="D26" s="43" t="s">
        <v>44</v>
      </c>
      <c r="E26" s="154">
        <v>0</v>
      </c>
      <c r="F26" s="154">
        <v>0</v>
      </c>
    </row>
    <row r="27" spans="1:6" x14ac:dyDescent="0.25">
      <c r="A27" s="45" t="s">
        <v>45</v>
      </c>
      <c r="B27" s="154">
        <v>0</v>
      </c>
      <c r="C27" s="154">
        <v>0</v>
      </c>
      <c r="D27" s="43" t="s">
        <v>46</v>
      </c>
      <c r="E27" s="153">
        <v>0</v>
      </c>
      <c r="F27" s="153">
        <v>0</v>
      </c>
    </row>
    <row r="28" spans="1:6" x14ac:dyDescent="0.25">
      <c r="A28" s="45" t="s">
        <v>47</v>
      </c>
      <c r="B28" s="154">
        <v>0</v>
      </c>
      <c r="C28" s="154">
        <v>0</v>
      </c>
      <c r="D28" s="45" t="s">
        <v>48</v>
      </c>
      <c r="E28" s="154">
        <v>0</v>
      </c>
      <c r="F28" s="154">
        <v>0</v>
      </c>
    </row>
    <row r="29" spans="1:6" x14ac:dyDescent="0.25">
      <c r="A29" s="45" t="s">
        <v>49</v>
      </c>
      <c r="B29" s="154">
        <v>34502911.509999998</v>
      </c>
      <c r="C29" s="154">
        <v>129119024.36</v>
      </c>
      <c r="D29" s="45" t="s">
        <v>50</v>
      </c>
      <c r="E29" s="154">
        <v>0</v>
      </c>
      <c r="F29" s="154">
        <v>0</v>
      </c>
    </row>
    <row r="30" spans="1:6" x14ac:dyDescent="0.25">
      <c r="A30" s="45" t="s">
        <v>51</v>
      </c>
      <c r="B30" s="154">
        <v>0</v>
      </c>
      <c r="C30" s="154">
        <v>0</v>
      </c>
      <c r="D30" s="45" t="s">
        <v>52</v>
      </c>
      <c r="E30" s="154">
        <v>0</v>
      </c>
      <c r="F30" s="154">
        <v>0</v>
      </c>
    </row>
    <row r="31" spans="1:6" x14ac:dyDescent="0.25">
      <c r="A31" s="43" t="s">
        <v>53</v>
      </c>
      <c r="B31" s="153">
        <v>0</v>
      </c>
      <c r="C31" s="153">
        <v>0</v>
      </c>
      <c r="D31" s="43" t="s">
        <v>54</v>
      </c>
      <c r="E31" s="153">
        <v>0</v>
      </c>
      <c r="F31" s="153">
        <v>0</v>
      </c>
    </row>
    <row r="32" spans="1:6" x14ac:dyDescent="0.25">
      <c r="A32" s="45" t="s">
        <v>55</v>
      </c>
      <c r="B32" s="154">
        <v>0</v>
      </c>
      <c r="C32" s="154">
        <v>0</v>
      </c>
      <c r="D32" s="45" t="s">
        <v>56</v>
      </c>
      <c r="E32" s="153">
        <v>0</v>
      </c>
      <c r="F32" s="153">
        <v>0</v>
      </c>
    </row>
    <row r="33" spans="1:6" ht="14.45" customHeight="1" x14ac:dyDescent="0.25">
      <c r="A33" s="45" t="s">
        <v>57</v>
      </c>
      <c r="B33" s="154">
        <v>0</v>
      </c>
      <c r="C33" s="154">
        <v>0</v>
      </c>
      <c r="D33" s="45" t="s">
        <v>58</v>
      </c>
      <c r="E33" s="154">
        <v>0</v>
      </c>
      <c r="F33" s="154">
        <v>0</v>
      </c>
    </row>
    <row r="34" spans="1:6" ht="14.45" customHeight="1" x14ac:dyDescent="0.25">
      <c r="A34" s="45" t="s">
        <v>59</v>
      </c>
      <c r="B34" s="154">
        <v>0</v>
      </c>
      <c r="C34" s="154">
        <v>0</v>
      </c>
      <c r="D34" s="45" t="s">
        <v>60</v>
      </c>
      <c r="E34" s="154">
        <v>0</v>
      </c>
      <c r="F34" s="154">
        <v>0</v>
      </c>
    </row>
    <row r="35" spans="1:6" ht="14.45" customHeight="1" x14ac:dyDescent="0.25">
      <c r="A35" s="45" t="s">
        <v>61</v>
      </c>
      <c r="B35" s="154">
        <v>0</v>
      </c>
      <c r="C35" s="154">
        <v>0</v>
      </c>
      <c r="D35" s="45" t="s">
        <v>62</v>
      </c>
      <c r="E35" s="154">
        <v>0</v>
      </c>
      <c r="F35" s="154">
        <v>0</v>
      </c>
    </row>
    <row r="36" spans="1:6" ht="14.45" customHeight="1" x14ac:dyDescent="0.25">
      <c r="A36" s="45" t="s">
        <v>63</v>
      </c>
      <c r="B36" s="154">
        <v>0</v>
      </c>
      <c r="C36" s="154">
        <v>0</v>
      </c>
      <c r="D36" s="45" t="s">
        <v>64</v>
      </c>
      <c r="E36" s="154">
        <v>0</v>
      </c>
      <c r="F36" s="154">
        <v>0</v>
      </c>
    </row>
    <row r="37" spans="1:6" ht="14.45" customHeight="1" x14ac:dyDescent="0.25">
      <c r="A37" s="43" t="s">
        <v>65</v>
      </c>
      <c r="B37" s="154">
        <v>0</v>
      </c>
      <c r="C37" s="154">
        <v>0</v>
      </c>
      <c r="D37" s="45" t="s">
        <v>66</v>
      </c>
      <c r="E37" s="154">
        <v>0</v>
      </c>
      <c r="F37" s="154">
        <v>0</v>
      </c>
    </row>
    <row r="38" spans="1:6" x14ac:dyDescent="0.25">
      <c r="A38" s="43" t="s">
        <v>67</v>
      </c>
      <c r="B38" s="153">
        <v>0</v>
      </c>
      <c r="C38" s="153">
        <v>0</v>
      </c>
      <c r="D38" s="43" t="s">
        <v>68</v>
      </c>
      <c r="E38" s="153">
        <v>8369190.8399999999</v>
      </c>
      <c r="F38" s="153">
        <v>7358950.0199999996</v>
      </c>
    </row>
    <row r="39" spans="1:6" x14ac:dyDescent="0.25">
      <c r="A39" s="45" t="s">
        <v>69</v>
      </c>
      <c r="B39" s="154">
        <v>0</v>
      </c>
      <c r="C39" s="154">
        <v>0</v>
      </c>
      <c r="D39" s="45" t="s">
        <v>70</v>
      </c>
      <c r="E39" s="154">
        <v>0</v>
      </c>
      <c r="F39" s="154">
        <v>0</v>
      </c>
    </row>
    <row r="40" spans="1:6" x14ac:dyDescent="0.25">
      <c r="A40" s="45" t="s">
        <v>71</v>
      </c>
      <c r="B40" s="154">
        <v>0</v>
      </c>
      <c r="C40" s="154">
        <v>0</v>
      </c>
      <c r="D40" s="45" t="s">
        <v>72</v>
      </c>
      <c r="E40" s="154">
        <v>0</v>
      </c>
      <c r="F40" s="154">
        <v>0</v>
      </c>
    </row>
    <row r="41" spans="1:6" x14ac:dyDescent="0.25">
      <c r="A41" s="43" t="s">
        <v>73</v>
      </c>
      <c r="B41" s="153">
        <v>-16980</v>
      </c>
      <c r="C41" s="153">
        <v>-16980</v>
      </c>
      <c r="D41" s="45" t="s">
        <v>74</v>
      </c>
      <c r="E41" s="154">
        <v>8369190.8399999999</v>
      </c>
      <c r="F41" s="154">
        <v>7358950.0199999996</v>
      </c>
    </row>
    <row r="42" spans="1:6" x14ac:dyDescent="0.25">
      <c r="A42" s="45" t="s">
        <v>75</v>
      </c>
      <c r="B42" s="154">
        <v>-16980</v>
      </c>
      <c r="C42" s="154">
        <v>-16980</v>
      </c>
      <c r="D42" s="43" t="s">
        <v>76</v>
      </c>
      <c r="E42" s="153">
        <v>0</v>
      </c>
      <c r="F42" s="153">
        <v>1137806.2</v>
      </c>
    </row>
    <row r="43" spans="1:6" x14ac:dyDescent="0.25">
      <c r="A43" s="45" t="s">
        <v>77</v>
      </c>
      <c r="B43" s="154">
        <v>0</v>
      </c>
      <c r="C43" s="154">
        <v>0</v>
      </c>
      <c r="D43" s="45" t="s">
        <v>78</v>
      </c>
      <c r="E43" s="154">
        <v>0</v>
      </c>
      <c r="F43" s="154">
        <v>1137806.2</v>
      </c>
    </row>
    <row r="44" spans="1:6" x14ac:dyDescent="0.25">
      <c r="A44" s="45" t="s">
        <v>79</v>
      </c>
      <c r="B44" s="154">
        <v>0</v>
      </c>
      <c r="C44" s="154">
        <v>0</v>
      </c>
      <c r="D44" s="45" t="s">
        <v>80</v>
      </c>
      <c r="E44" s="154">
        <v>0</v>
      </c>
      <c r="F44" s="154">
        <v>0</v>
      </c>
    </row>
    <row r="45" spans="1:6" x14ac:dyDescent="0.25">
      <c r="A45" s="45" t="s">
        <v>81</v>
      </c>
      <c r="B45" s="154">
        <v>0</v>
      </c>
      <c r="C45" s="154">
        <v>0</v>
      </c>
      <c r="D45" s="45" t="s">
        <v>82</v>
      </c>
      <c r="E45" s="154">
        <v>0</v>
      </c>
      <c r="F45" s="154">
        <v>0</v>
      </c>
    </row>
    <row r="46" spans="1:6" x14ac:dyDescent="0.25">
      <c r="A46" s="42"/>
      <c r="B46" s="46"/>
      <c r="C46" s="46"/>
      <c r="D46" s="42"/>
      <c r="E46" s="46"/>
      <c r="F46" s="46"/>
    </row>
    <row r="47" spans="1:6" x14ac:dyDescent="0.25">
      <c r="A47" s="3" t="s">
        <v>83</v>
      </c>
      <c r="B47" s="4">
        <f>B9+B17+B25+B31+B37+B38+B41</f>
        <v>303870190.76000005</v>
      </c>
      <c r="C47" s="4">
        <f>C9+C17+C25+C31+C37+C38+C41</f>
        <v>552573157.80999994</v>
      </c>
      <c r="D47" s="2" t="s">
        <v>84</v>
      </c>
      <c r="E47" s="4">
        <f>E9+E19+E23+E26+E27+E31+E38+E42</f>
        <v>82590659.340000004</v>
      </c>
      <c r="F47" s="4">
        <f>F9+F19+F23+F26+F27+F31+F38+F42</f>
        <v>92043333.809999987</v>
      </c>
    </row>
    <row r="48" spans="1:6" x14ac:dyDescent="0.25">
      <c r="A48" s="42"/>
      <c r="B48" s="46"/>
      <c r="C48" s="46"/>
      <c r="D48" s="42"/>
      <c r="E48" s="46"/>
      <c r="F48" s="46"/>
    </row>
    <row r="49" spans="1:6" x14ac:dyDescent="0.25">
      <c r="A49" s="2" t="s">
        <v>85</v>
      </c>
      <c r="B49" s="46"/>
      <c r="C49" s="46"/>
      <c r="D49" s="2" t="s">
        <v>86</v>
      </c>
      <c r="E49" s="46"/>
      <c r="F49" s="46"/>
    </row>
    <row r="50" spans="1:6" x14ac:dyDescent="0.25">
      <c r="A50" s="43" t="s">
        <v>87</v>
      </c>
      <c r="B50" s="154">
        <v>4729855.74</v>
      </c>
      <c r="C50" s="154">
        <v>4729855.74</v>
      </c>
      <c r="D50" s="43" t="s">
        <v>88</v>
      </c>
      <c r="E50" s="154">
        <v>0</v>
      </c>
      <c r="F50" s="154">
        <v>0</v>
      </c>
    </row>
    <row r="51" spans="1:6" x14ac:dyDescent="0.25">
      <c r="A51" s="43" t="s">
        <v>89</v>
      </c>
      <c r="B51" s="154">
        <v>0</v>
      </c>
      <c r="C51" s="154">
        <v>0</v>
      </c>
      <c r="D51" s="43" t="s">
        <v>90</v>
      </c>
      <c r="E51" s="154">
        <v>0</v>
      </c>
      <c r="F51" s="154">
        <v>0</v>
      </c>
    </row>
    <row r="52" spans="1:6" x14ac:dyDescent="0.25">
      <c r="A52" s="43" t="s">
        <v>91</v>
      </c>
      <c r="B52" s="154">
        <v>2446900046.1599998</v>
      </c>
      <c r="C52" s="154">
        <v>2067496518.8399999</v>
      </c>
      <c r="D52" s="43" t="s">
        <v>92</v>
      </c>
      <c r="E52" s="154">
        <v>48573468.270000003</v>
      </c>
      <c r="F52" s="154">
        <v>56980414.829999998</v>
      </c>
    </row>
    <row r="53" spans="1:6" x14ac:dyDescent="0.25">
      <c r="A53" s="43" t="s">
        <v>93</v>
      </c>
      <c r="B53" s="154">
        <v>474753919.82999998</v>
      </c>
      <c r="C53" s="154">
        <v>397594032.38999999</v>
      </c>
      <c r="D53" s="43" t="s">
        <v>94</v>
      </c>
      <c r="E53" s="154">
        <v>0</v>
      </c>
      <c r="F53" s="154">
        <v>0</v>
      </c>
    </row>
    <row r="54" spans="1:6" x14ac:dyDescent="0.25">
      <c r="A54" s="43" t="s">
        <v>95</v>
      </c>
      <c r="B54" s="154">
        <v>13335260.560000001</v>
      </c>
      <c r="C54" s="154">
        <v>13335260.560000001</v>
      </c>
      <c r="D54" s="43" t="s">
        <v>96</v>
      </c>
      <c r="E54" s="154">
        <v>0</v>
      </c>
      <c r="F54" s="154">
        <v>0</v>
      </c>
    </row>
    <row r="55" spans="1:6" x14ac:dyDescent="0.25">
      <c r="A55" s="43" t="s">
        <v>97</v>
      </c>
      <c r="B55" s="154">
        <v>-316656845.81</v>
      </c>
      <c r="C55" s="154">
        <v>-270955964.02999997</v>
      </c>
      <c r="D55" s="47" t="s">
        <v>98</v>
      </c>
      <c r="E55" s="154">
        <v>0</v>
      </c>
      <c r="F55" s="154">
        <v>0</v>
      </c>
    </row>
    <row r="56" spans="1:6" x14ac:dyDescent="0.25">
      <c r="A56" s="43" t="s">
        <v>99</v>
      </c>
      <c r="B56" s="154">
        <v>1232245.98</v>
      </c>
      <c r="C56" s="154">
        <v>1232245.98</v>
      </c>
      <c r="D56" s="42"/>
      <c r="E56" s="46"/>
      <c r="F56" s="46"/>
    </row>
    <row r="57" spans="1:6" x14ac:dyDescent="0.25">
      <c r="A57" s="43" t="s">
        <v>100</v>
      </c>
      <c r="B57" s="154">
        <v>0</v>
      </c>
      <c r="C57" s="154">
        <v>0</v>
      </c>
      <c r="D57" s="2" t="s">
        <v>101</v>
      </c>
      <c r="E57" s="4">
        <f>SUM(E50:E55)</f>
        <v>48573468.270000003</v>
      </c>
      <c r="F57" s="4">
        <f>SUM(F50:F55)</f>
        <v>56980414.829999998</v>
      </c>
    </row>
    <row r="58" spans="1:6" x14ac:dyDescent="0.25">
      <c r="A58" s="43" t="s">
        <v>102</v>
      </c>
      <c r="B58" s="154">
        <v>0</v>
      </c>
      <c r="C58" s="154">
        <v>0</v>
      </c>
      <c r="D58" s="42"/>
      <c r="E58" s="46"/>
      <c r="F58" s="46"/>
    </row>
    <row r="59" spans="1:6" x14ac:dyDescent="0.25">
      <c r="A59" s="42"/>
      <c r="B59" s="46"/>
      <c r="C59" s="46"/>
      <c r="D59" s="2" t="s">
        <v>103</v>
      </c>
      <c r="E59" s="4">
        <f>E47+E57</f>
        <v>131164127.61000001</v>
      </c>
      <c r="F59" s="4">
        <f>F47+F57</f>
        <v>149023748.63999999</v>
      </c>
    </row>
    <row r="60" spans="1:6" x14ac:dyDescent="0.25">
      <c r="A60" s="3" t="s">
        <v>104</v>
      </c>
      <c r="B60" s="4">
        <f>SUM(B50:B58)</f>
        <v>2624294482.4599996</v>
      </c>
      <c r="C60" s="4">
        <f>SUM(C50:C58)</f>
        <v>2213431949.48</v>
      </c>
      <c r="D60" s="42"/>
      <c r="E60" s="46"/>
      <c r="F60" s="46"/>
    </row>
    <row r="61" spans="1:6" x14ac:dyDescent="0.25">
      <c r="A61" s="42"/>
      <c r="B61" s="46"/>
      <c r="C61" s="46"/>
      <c r="D61" s="48" t="s">
        <v>105</v>
      </c>
      <c r="E61" s="46"/>
      <c r="F61" s="46"/>
    </row>
    <row r="62" spans="1:6" x14ac:dyDescent="0.25">
      <c r="A62" s="3" t="s">
        <v>106</v>
      </c>
      <c r="B62" s="4">
        <f>SUM(B47+B60)</f>
        <v>2928164673.2199998</v>
      </c>
      <c r="C62" s="4">
        <f>SUM(C47+C60)</f>
        <v>2766005107.29</v>
      </c>
      <c r="D62" s="42"/>
      <c r="E62" s="46"/>
      <c r="F62" s="46"/>
    </row>
    <row r="63" spans="1:6" x14ac:dyDescent="0.25">
      <c r="A63" s="42"/>
      <c r="B63" s="42"/>
      <c r="C63" s="42"/>
      <c r="D63" s="49" t="s">
        <v>107</v>
      </c>
      <c r="E63" s="153">
        <v>479763120.51999998</v>
      </c>
      <c r="F63" s="153">
        <v>479769250.76999998</v>
      </c>
    </row>
    <row r="64" spans="1:6" x14ac:dyDescent="0.25">
      <c r="A64" s="42"/>
      <c r="B64" s="42"/>
      <c r="C64" s="42"/>
      <c r="D64" s="43" t="s">
        <v>108</v>
      </c>
      <c r="E64" s="154">
        <v>479763120.51999998</v>
      </c>
      <c r="F64" s="154">
        <v>479769250.76999998</v>
      </c>
    </row>
    <row r="65" spans="1:6" x14ac:dyDescent="0.25">
      <c r="A65" s="42"/>
      <c r="B65" s="42"/>
      <c r="C65" s="42"/>
      <c r="D65" s="47" t="s">
        <v>109</v>
      </c>
      <c r="E65" s="154">
        <v>0</v>
      </c>
      <c r="F65" s="154">
        <v>0</v>
      </c>
    </row>
    <row r="66" spans="1:6" x14ac:dyDescent="0.25">
      <c r="A66" s="42"/>
      <c r="B66" s="42"/>
      <c r="C66" s="42"/>
      <c r="D66" s="43" t="s">
        <v>110</v>
      </c>
      <c r="E66" s="154">
        <v>0</v>
      </c>
      <c r="F66" s="154">
        <v>0</v>
      </c>
    </row>
    <row r="67" spans="1:6" x14ac:dyDescent="0.25">
      <c r="A67" s="42"/>
      <c r="B67" s="42"/>
      <c r="C67" s="42"/>
      <c r="D67" s="42"/>
      <c r="E67" s="155"/>
      <c r="F67" s="155"/>
    </row>
    <row r="68" spans="1:6" x14ac:dyDescent="0.25">
      <c r="A68" s="42"/>
      <c r="B68" s="42"/>
      <c r="C68" s="42"/>
      <c r="D68" s="49" t="s">
        <v>111</v>
      </c>
      <c r="E68" s="153">
        <v>2317237425.0899997</v>
      </c>
      <c r="F68" s="153">
        <v>2140463581.2</v>
      </c>
    </row>
    <row r="69" spans="1:6" x14ac:dyDescent="0.25">
      <c r="A69" s="50"/>
      <c r="B69" s="42"/>
      <c r="C69" s="42"/>
      <c r="D69" s="43" t="s">
        <v>112</v>
      </c>
      <c r="E69" s="154">
        <v>214797048.47999999</v>
      </c>
      <c r="F69" s="154">
        <v>352177735.27999997</v>
      </c>
    </row>
    <row r="70" spans="1:6" x14ac:dyDescent="0.25">
      <c r="A70" s="50"/>
      <c r="B70" s="42"/>
      <c r="C70" s="42"/>
      <c r="D70" s="43" t="s">
        <v>113</v>
      </c>
      <c r="E70" s="154">
        <v>2102440376.6099999</v>
      </c>
      <c r="F70" s="154">
        <v>1788285845.9200001</v>
      </c>
    </row>
    <row r="71" spans="1:6" x14ac:dyDescent="0.25">
      <c r="A71" s="50"/>
      <c r="B71" s="42"/>
      <c r="C71" s="42"/>
      <c r="D71" s="43" t="s">
        <v>114</v>
      </c>
      <c r="E71" s="154">
        <v>0</v>
      </c>
      <c r="F71" s="154">
        <v>0</v>
      </c>
    </row>
    <row r="72" spans="1:6" x14ac:dyDescent="0.25">
      <c r="A72" s="50"/>
      <c r="B72" s="42"/>
      <c r="C72" s="42"/>
      <c r="D72" s="43" t="s">
        <v>115</v>
      </c>
      <c r="E72" s="154">
        <v>0</v>
      </c>
      <c r="F72" s="154">
        <v>0</v>
      </c>
    </row>
    <row r="73" spans="1:6" x14ac:dyDescent="0.25">
      <c r="A73" s="50"/>
      <c r="B73" s="42"/>
      <c r="C73" s="42"/>
      <c r="D73" s="43" t="s">
        <v>116</v>
      </c>
      <c r="E73" s="154">
        <v>0</v>
      </c>
      <c r="F73" s="154">
        <v>0</v>
      </c>
    </row>
    <row r="74" spans="1:6" x14ac:dyDescent="0.25">
      <c r="A74" s="50"/>
      <c r="B74" s="42"/>
      <c r="C74" s="42"/>
      <c r="D74" s="42"/>
      <c r="E74" s="155"/>
      <c r="F74" s="155"/>
    </row>
    <row r="75" spans="1:6" x14ac:dyDescent="0.25">
      <c r="A75" s="50"/>
      <c r="B75" s="42"/>
      <c r="C75" s="42"/>
      <c r="D75" s="49" t="s">
        <v>117</v>
      </c>
      <c r="E75" s="153">
        <v>0</v>
      </c>
      <c r="F75" s="153">
        <v>0</v>
      </c>
    </row>
    <row r="76" spans="1:6" x14ac:dyDescent="0.25">
      <c r="A76" s="50"/>
      <c r="B76" s="42"/>
      <c r="C76" s="42"/>
      <c r="D76" s="43" t="s">
        <v>118</v>
      </c>
      <c r="E76" s="154">
        <v>0</v>
      </c>
      <c r="F76" s="154">
        <v>0</v>
      </c>
    </row>
    <row r="77" spans="1:6" x14ac:dyDescent="0.25">
      <c r="A77" s="50"/>
      <c r="B77" s="42"/>
      <c r="C77" s="42"/>
      <c r="D77" s="43" t="s">
        <v>119</v>
      </c>
      <c r="E77" s="154">
        <v>0</v>
      </c>
      <c r="F77" s="154">
        <v>0</v>
      </c>
    </row>
    <row r="78" spans="1:6" x14ac:dyDescent="0.25">
      <c r="A78" s="50"/>
      <c r="B78" s="42"/>
      <c r="C78" s="42"/>
      <c r="D78" s="42"/>
      <c r="E78" s="46"/>
      <c r="F78" s="46"/>
    </row>
    <row r="79" spans="1:6" x14ac:dyDescent="0.25">
      <c r="A79" s="50"/>
      <c r="B79" s="42"/>
      <c r="C79" s="42"/>
      <c r="D79" s="2" t="s">
        <v>120</v>
      </c>
      <c r="E79" s="4">
        <f>E63+E68+E75</f>
        <v>2797000545.6099997</v>
      </c>
      <c r="F79" s="4">
        <f>F63+F68+F75</f>
        <v>2620232831.9700003</v>
      </c>
    </row>
    <row r="80" spans="1:6" x14ac:dyDescent="0.25">
      <c r="A80" s="50"/>
      <c r="B80" s="42"/>
      <c r="C80" s="42"/>
      <c r="D80" s="42"/>
      <c r="E80" s="46"/>
      <c r="F80" s="46"/>
    </row>
    <row r="81" spans="1:6" x14ac:dyDescent="0.25">
      <c r="A81" s="50"/>
      <c r="B81" s="42"/>
      <c r="C81" s="42"/>
      <c r="D81" s="2" t="s">
        <v>121</v>
      </c>
      <c r="E81" s="4">
        <f>E59+E79</f>
        <v>2928164673.2199998</v>
      </c>
      <c r="F81" s="4">
        <f>F59+F79</f>
        <v>2769256580.6100001</v>
      </c>
    </row>
    <row r="82" spans="1:6" x14ac:dyDescent="0.25">
      <c r="A82" s="51"/>
      <c r="B82" s="52"/>
      <c r="C82" s="52"/>
      <c r="D82" s="52"/>
      <c r="E82" s="53"/>
      <c r="F82" s="53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E9:F45 B9:C62">
      <formula1>-1.79769313486231E+100</formula1>
      <formula2>1.79769313486231E+100</formula2>
    </dataValidation>
  </dataValidations>
  <pageMargins left="0.7" right="0.7" top="0.75" bottom="0.75" header="0.3" footer="0.3"/>
  <pageSetup paperSize="119" scale="50" orientation="landscape" horizontalDpi="1200" verticalDpi="1200" r:id="rId1"/>
  <ignoredErrors>
    <ignoredError sqref="E46:F49 B48:C49 B46:C46 B47 B59:C62 E56:F62 E78:F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75" zoomScaleNormal="75" workbookViewId="0">
      <selection activeCell="M10" sqref="M1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07" t="s">
        <v>122</v>
      </c>
      <c r="B1" s="208"/>
      <c r="C1" s="208"/>
      <c r="D1" s="208"/>
      <c r="E1" s="208"/>
      <c r="F1" s="208"/>
      <c r="G1" s="208"/>
      <c r="H1" s="209"/>
    </row>
    <row r="2" spans="1:8" x14ac:dyDescent="0.25">
      <c r="A2" s="103" t="str">
        <f>'Formato 1'!A2</f>
        <v>MUNICIPIO DE SALAMANCA, GUANAJUATO</v>
      </c>
      <c r="B2" s="104"/>
      <c r="C2" s="104"/>
      <c r="D2" s="104"/>
      <c r="E2" s="104"/>
      <c r="F2" s="104"/>
      <c r="G2" s="104"/>
      <c r="H2" s="105"/>
    </row>
    <row r="3" spans="1:8" ht="15" customHeight="1" x14ac:dyDescent="0.25">
      <c r="A3" s="106" t="s">
        <v>123</v>
      </c>
      <c r="B3" s="107"/>
      <c r="C3" s="107"/>
      <c r="D3" s="107"/>
      <c r="E3" s="107"/>
      <c r="F3" s="107"/>
      <c r="G3" s="107"/>
      <c r="H3" s="108"/>
    </row>
    <row r="4" spans="1:8" ht="15" customHeight="1" x14ac:dyDescent="0.25">
      <c r="A4" s="106" t="str">
        <f>'Formato 1'!A4</f>
        <v>Al 31 de Diciembre de 2023 y al 31 de Diciembre de 2024 (b)</v>
      </c>
      <c r="B4" s="107"/>
      <c r="C4" s="107"/>
      <c r="D4" s="107"/>
      <c r="E4" s="107"/>
      <c r="F4" s="107"/>
      <c r="G4" s="107"/>
      <c r="H4" s="108"/>
    </row>
    <row r="5" spans="1:8" x14ac:dyDescent="0.25">
      <c r="A5" s="109" t="s">
        <v>2</v>
      </c>
      <c r="B5" s="110"/>
      <c r="C5" s="110"/>
      <c r="D5" s="110"/>
      <c r="E5" s="110"/>
      <c r="F5" s="110"/>
      <c r="G5" s="110"/>
      <c r="H5" s="111"/>
    </row>
    <row r="6" spans="1:8" ht="41.45" customHeight="1" x14ac:dyDescent="0.25">
      <c r="A6" s="5" t="s">
        <v>124</v>
      </c>
      <c r="B6" s="6" t="s">
        <v>588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5"/>
      <c r="B7" s="96"/>
      <c r="C7" s="96"/>
      <c r="D7" s="96"/>
      <c r="E7" s="96"/>
      <c r="F7" s="96"/>
      <c r="G7" s="96"/>
      <c r="H7" s="96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7" t="s">
        <v>132</v>
      </c>
      <c r="B9" s="44">
        <f t="shared" ref="B9:H9" si="1">SUM(B10:B12)</f>
        <v>0</v>
      </c>
      <c r="C9" s="44">
        <f t="shared" si="1"/>
        <v>0</v>
      </c>
      <c r="D9" s="44">
        <f t="shared" si="1"/>
        <v>0</v>
      </c>
      <c r="E9" s="44">
        <f t="shared" si="1"/>
        <v>0</v>
      </c>
      <c r="F9" s="44">
        <f t="shared" si="1"/>
        <v>0</v>
      </c>
      <c r="G9" s="44">
        <f t="shared" si="1"/>
        <v>0</v>
      </c>
      <c r="H9" s="44">
        <f t="shared" si="1"/>
        <v>0</v>
      </c>
    </row>
    <row r="10" spans="1:8" ht="17.25" customHeight="1" x14ac:dyDescent="0.25">
      <c r="A10" s="98" t="s">
        <v>133</v>
      </c>
      <c r="B10" s="99">
        <v>0</v>
      </c>
      <c r="C10" s="44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</row>
    <row r="11" spans="1:8" x14ac:dyDescent="0.25">
      <c r="A11" s="98" t="s">
        <v>134</v>
      </c>
      <c r="B11" s="99">
        <v>0</v>
      </c>
      <c r="C11" s="44">
        <v>0</v>
      </c>
      <c r="D11" s="99">
        <v>0</v>
      </c>
      <c r="E11" s="99">
        <v>0</v>
      </c>
      <c r="F11" s="99">
        <v>0</v>
      </c>
      <c r="G11" s="44">
        <v>0</v>
      </c>
      <c r="H11" s="44">
        <v>0</v>
      </c>
    </row>
    <row r="12" spans="1:8" ht="16.5" customHeight="1" x14ac:dyDescent="0.25">
      <c r="A12" s="98" t="s">
        <v>135</v>
      </c>
      <c r="B12" s="99">
        <v>0</v>
      </c>
      <c r="C12" s="44">
        <v>0</v>
      </c>
      <c r="D12" s="99">
        <v>0</v>
      </c>
      <c r="E12" s="99">
        <v>0</v>
      </c>
      <c r="F12" s="99">
        <v>0</v>
      </c>
      <c r="G12" s="44">
        <v>0</v>
      </c>
      <c r="H12" s="44">
        <v>0</v>
      </c>
    </row>
    <row r="13" spans="1:8" x14ac:dyDescent="0.25">
      <c r="A13" s="97" t="s">
        <v>136</v>
      </c>
      <c r="B13" s="44">
        <f t="shared" ref="B13:H13" si="2">SUM(B14:B16)</f>
        <v>0</v>
      </c>
      <c r="C13" s="44">
        <f t="shared" si="2"/>
        <v>0</v>
      </c>
      <c r="D13" s="44">
        <f t="shared" si="2"/>
        <v>0</v>
      </c>
      <c r="E13" s="44">
        <f t="shared" si="2"/>
        <v>0</v>
      </c>
      <c r="F13" s="44">
        <f t="shared" si="2"/>
        <v>0</v>
      </c>
      <c r="G13" s="44">
        <f t="shared" si="2"/>
        <v>0</v>
      </c>
      <c r="H13" s="44">
        <f t="shared" si="2"/>
        <v>0</v>
      </c>
    </row>
    <row r="14" spans="1:8" x14ac:dyDescent="0.25">
      <c r="A14" s="98" t="s">
        <v>137</v>
      </c>
      <c r="B14" s="99">
        <v>0</v>
      </c>
      <c r="C14" s="44">
        <v>0</v>
      </c>
      <c r="D14" s="99">
        <v>0</v>
      </c>
      <c r="E14" s="99">
        <v>0</v>
      </c>
      <c r="F14" s="99">
        <v>0</v>
      </c>
      <c r="G14" s="44">
        <v>0</v>
      </c>
      <c r="H14" s="44">
        <v>0</v>
      </c>
    </row>
    <row r="15" spans="1:8" ht="15" customHeight="1" x14ac:dyDescent="0.25">
      <c r="A15" s="98" t="s">
        <v>138</v>
      </c>
      <c r="B15" s="99">
        <v>0</v>
      </c>
      <c r="C15" s="44">
        <v>0</v>
      </c>
      <c r="D15" s="99">
        <v>0</v>
      </c>
      <c r="E15" s="99">
        <v>0</v>
      </c>
      <c r="F15" s="99">
        <v>0</v>
      </c>
      <c r="G15" s="44">
        <v>0</v>
      </c>
      <c r="H15" s="44">
        <v>0</v>
      </c>
    </row>
    <row r="16" spans="1:8" x14ac:dyDescent="0.25">
      <c r="A16" s="98" t="s">
        <v>139</v>
      </c>
      <c r="B16" s="99">
        <v>0</v>
      </c>
      <c r="C16" s="44">
        <v>0</v>
      </c>
      <c r="D16" s="99">
        <v>0</v>
      </c>
      <c r="E16" s="99">
        <v>0</v>
      </c>
      <c r="F16" s="99">
        <v>0</v>
      </c>
      <c r="G16" s="44">
        <v>0</v>
      </c>
      <c r="H16" s="44">
        <v>0</v>
      </c>
    </row>
    <row r="17" spans="1:8" x14ac:dyDescent="0.25">
      <c r="A17" s="100"/>
      <c r="B17" s="84"/>
      <c r="C17" s="84"/>
      <c r="D17" s="84"/>
      <c r="E17" s="84"/>
      <c r="F17" s="84"/>
      <c r="G17" s="84"/>
      <c r="H17" s="84"/>
    </row>
    <row r="18" spans="1:8" x14ac:dyDescent="0.25">
      <c r="A18" s="8" t="s">
        <v>140</v>
      </c>
      <c r="B18" s="4">
        <v>0</v>
      </c>
      <c r="C18" s="101"/>
      <c r="D18" s="101"/>
      <c r="E18" s="101"/>
      <c r="F18" s="4">
        <v>0</v>
      </c>
      <c r="G18" s="101"/>
      <c r="H18" s="101"/>
    </row>
    <row r="19" spans="1:8" ht="16.5" customHeight="1" x14ac:dyDescent="0.25">
      <c r="A19" s="100"/>
      <c r="B19" s="84"/>
      <c r="C19" s="84"/>
      <c r="D19" s="84"/>
      <c r="E19" s="84"/>
      <c r="F19" s="84"/>
      <c r="G19" s="84"/>
      <c r="H19" s="84"/>
    </row>
    <row r="20" spans="1:8" ht="14.45" customHeight="1" x14ac:dyDescent="0.25">
      <c r="A20" s="8" t="s">
        <v>141</v>
      </c>
      <c r="B20" s="4">
        <f t="shared" ref="B20:H20" si="3">B8+B18</f>
        <v>0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0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0"/>
      <c r="B21" s="46"/>
      <c r="C21" s="46"/>
      <c r="D21" s="46"/>
      <c r="E21" s="46"/>
      <c r="F21" s="46"/>
      <c r="G21" s="46"/>
      <c r="H21" s="46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2" t="s">
        <v>143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</row>
    <row r="24" spans="1:8" ht="15" customHeight="1" x14ac:dyDescent="0.25">
      <c r="A24" s="102" t="s">
        <v>144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</row>
    <row r="25" spans="1:8" x14ac:dyDescent="0.25">
      <c r="A25" s="102" t="s">
        <v>145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</row>
    <row r="26" spans="1:8" ht="16.5" customHeight="1" x14ac:dyDescent="0.25">
      <c r="A26" s="9"/>
      <c r="B26" s="46"/>
      <c r="C26" s="46"/>
      <c r="D26" s="46"/>
      <c r="E26" s="46"/>
      <c r="F26" s="46"/>
      <c r="G26" s="46"/>
      <c r="H26" s="46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2" t="s">
        <v>147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</row>
    <row r="29" spans="1:8" ht="15" customHeight="1" x14ac:dyDescent="0.25">
      <c r="A29" s="102" t="s">
        <v>148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</row>
    <row r="30" spans="1:8" ht="15.75" customHeight="1" x14ac:dyDescent="0.25">
      <c r="A30" s="102" t="s">
        <v>149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</row>
    <row r="31" spans="1:8" ht="15" customHeight="1" x14ac:dyDescent="0.25">
      <c r="A31" s="10" t="s">
        <v>150</v>
      </c>
      <c r="B31" s="51"/>
      <c r="C31" s="51"/>
      <c r="D31" s="51"/>
      <c r="E31" s="51"/>
      <c r="F31" s="51"/>
      <c r="G31" s="51"/>
      <c r="H31" s="51"/>
    </row>
    <row r="32" spans="1:8" x14ac:dyDescent="0.25">
      <c r="A32" s="58"/>
    </row>
    <row r="33" spans="1:8" ht="14.45" customHeight="1" x14ac:dyDescent="0.25">
      <c r="A33" s="210" t="s">
        <v>151</v>
      </c>
      <c r="B33" s="210"/>
      <c r="C33" s="210"/>
      <c r="D33" s="210"/>
      <c r="E33" s="210"/>
      <c r="F33" s="210"/>
      <c r="G33" s="210"/>
      <c r="H33" s="210"/>
    </row>
    <row r="34" spans="1:8" ht="14.45" customHeight="1" x14ac:dyDescent="0.25">
      <c r="A34" s="210"/>
      <c r="B34" s="210"/>
      <c r="C34" s="210"/>
      <c r="D34" s="210"/>
      <c r="E34" s="210"/>
      <c r="F34" s="210"/>
      <c r="G34" s="210"/>
      <c r="H34" s="210"/>
    </row>
    <row r="35" spans="1:8" ht="14.45" customHeight="1" x14ac:dyDescent="0.25">
      <c r="A35" s="210"/>
      <c r="B35" s="210"/>
      <c r="C35" s="210"/>
      <c r="D35" s="210"/>
      <c r="E35" s="210"/>
      <c r="F35" s="210"/>
      <c r="G35" s="210"/>
      <c r="H35" s="210"/>
    </row>
    <row r="36" spans="1:8" ht="14.45" customHeight="1" x14ac:dyDescent="0.25">
      <c r="A36" s="210"/>
      <c r="B36" s="210"/>
      <c r="C36" s="210"/>
      <c r="D36" s="210"/>
      <c r="E36" s="210"/>
      <c r="F36" s="210"/>
      <c r="G36" s="210"/>
      <c r="H36" s="210"/>
    </row>
    <row r="37" spans="1:8" ht="14.45" customHeight="1" x14ac:dyDescent="0.25">
      <c r="A37" s="210"/>
      <c r="B37" s="210"/>
      <c r="C37" s="210"/>
      <c r="D37" s="210"/>
      <c r="E37" s="210"/>
      <c r="F37" s="210"/>
      <c r="G37" s="210"/>
      <c r="H37" s="210"/>
    </row>
    <row r="38" spans="1:8" x14ac:dyDescent="0.25">
      <c r="A38" s="58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2"/>
      <c r="B40" s="50"/>
      <c r="C40" s="50"/>
      <c r="D40" s="50"/>
      <c r="E40" s="50"/>
      <c r="F40" s="50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2" t="s">
        <v>159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66"/>
    </row>
    <row r="43" spans="1:8" x14ac:dyDescent="0.25">
      <c r="A43" s="102" t="s">
        <v>160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66"/>
    </row>
    <row r="44" spans="1:8" x14ac:dyDescent="0.25">
      <c r="A44" s="102" t="s">
        <v>161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66"/>
    </row>
    <row r="45" spans="1:8" x14ac:dyDescent="0.25">
      <c r="A45" s="11" t="s">
        <v>150</v>
      </c>
      <c r="B45" s="51"/>
      <c r="C45" s="51"/>
      <c r="D45" s="51"/>
      <c r="E45" s="51"/>
      <c r="F45" s="51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scale="65" orientation="landscape" horizontalDpi="1200" verticalDpi="1200" r:id="rId1"/>
  <ignoredErrors>
    <ignoredError sqref="B8:H31 B41:F4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0.42578125" customWidth="1"/>
    <col min="3" max="3" width="22.42578125" customWidth="1"/>
    <col min="4" max="4" width="12.7109375" customWidth="1"/>
    <col min="5" max="5" width="14.28515625" customWidth="1"/>
    <col min="6" max="6" width="12.5703125" customWidth="1"/>
    <col min="7" max="7" width="17.140625" customWidth="1"/>
    <col min="8" max="8" width="20.5703125" customWidth="1"/>
    <col min="9" max="9" width="20.85546875" customWidth="1"/>
    <col min="10" max="10" width="24.42578125" customWidth="1"/>
    <col min="11" max="11" width="19.85546875" customWidth="1"/>
    <col min="12" max="12" width="4.28515625" customWidth="1"/>
  </cols>
  <sheetData>
    <row r="1" spans="1:11" ht="40.9" customHeight="1" x14ac:dyDescent="0.25">
      <c r="A1" s="207" t="s">
        <v>162</v>
      </c>
      <c r="B1" s="208"/>
      <c r="C1" s="208"/>
      <c r="D1" s="208"/>
      <c r="E1" s="208"/>
      <c r="F1" s="208"/>
      <c r="G1" s="208"/>
      <c r="H1" s="208"/>
      <c r="I1" s="208"/>
      <c r="J1" s="208"/>
      <c r="K1" s="209"/>
    </row>
    <row r="2" spans="1:11" x14ac:dyDescent="0.25">
      <c r="A2" s="103" t="str">
        <f>'Formato 1'!A2</f>
        <v>MUNICIPIO DE SALAMANCA, GUANAJUATO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</row>
    <row r="3" spans="1:11" x14ac:dyDescent="0.25">
      <c r="A3" s="106" t="s">
        <v>163</v>
      </c>
      <c r="B3" s="107"/>
      <c r="C3" s="107"/>
      <c r="D3" s="107"/>
      <c r="E3" s="107"/>
      <c r="F3" s="107"/>
      <c r="G3" s="107"/>
      <c r="H3" s="107"/>
      <c r="I3" s="107"/>
      <c r="J3" s="107"/>
      <c r="K3" s="108"/>
    </row>
    <row r="4" spans="1:11" x14ac:dyDescent="0.25">
      <c r="A4" s="106" t="s">
        <v>594</v>
      </c>
      <c r="B4" s="107"/>
      <c r="C4" s="107"/>
      <c r="D4" s="107"/>
      <c r="E4" s="107"/>
      <c r="F4" s="107"/>
      <c r="G4" s="107"/>
      <c r="H4" s="107"/>
      <c r="I4" s="107"/>
      <c r="J4" s="107"/>
      <c r="K4" s="108"/>
    </row>
    <row r="5" spans="1:11" x14ac:dyDescent="0.25">
      <c r="A5" s="106" t="s">
        <v>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</row>
    <row r="6" spans="1:11" ht="62.2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589</v>
      </c>
      <c r="J6" s="1" t="s">
        <v>590</v>
      </c>
      <c r="K6" s="1" t="s">
        <v>591</v>
      </c>
    </row>
    <row r="7" spans="1:11" x14ac:dyDescent="0.25">
      <c r="A7" s="47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5">
      <c r="A8" s="2" t="s">
        <v>172</v>
      </c>
      <c r="B8" s="92"/>
      <c r="C8" s="92"/>
      <c r="D8" s="92"/>
      <c r="E8" s="4">
        <f>SUM(E9:E12)</f>
        <v>0</v>
      </c>
      <c r="F8" s="92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3" t="s">
        <v>173</v>
      </c>
      <c r="B9" s="94"/>
      <c r="C9" s="94"/>
      <c r="D9" s="94"/>
      <c r="E9" s="44">
        <v>0</v>
      </c>
      <c r="F9" s="57"/>
      <c r="G9" s="44">
        <v>0</v>
      </c>
      <c r="H9" s="44">
        <v>0</v>
      </c>
      <c r="I9" s="44">
        <v>0</v>
      </c>
      <c r="J9" s="44">
        <v>0</v>
      </c>
      <c r="K9" s="44">
        <v>0</v>
      </c>
    </row>
    <row r="10" spans="1:11" x14ac:dyDescent="0.25">
      <c r="A10" s="93" t="s">
        <v>174</v>
      </c>
      <c r="B10" s="94"/>
      <c r="C10" s="94"/>
      <c r="D10" s="94"/>
      <c r="E10" s="44">
        <v>0</v>
      </c>
      <c r="F10" s="57"/>
      <c r="G10" s="44">
        <v>0</v>
      </c>
      <c r="H10" s="44">
        <v>0</v>
      </c>
      <c r="I10" s="44">
        <v>0</v>
      </c>
      <c r="J10" s="44">
        <v>0</v>
      </c>
      <c r="K10" s="44">
        <v>0</v>
      </c>
    </row>
    <row r="11" spans="1:11" x14ac:dyDescent="0.25">
      <c r="A11" s="93" t="s">
        <v>175</v>
      </c>
      <c r="B11" s="94"/>
      <c r="C11" s="94"/>
      <c r="D11" s="94"/>
      <c r="E11" s="44">
        <v>0</v>
      </c>
      <c r="F11" s="57"/>
      <c r="G11" s="44">
        <v>0</v>
      </c>
      <c r="H11" s="44">
        <v>0</v>
      </c>
      <c r="I11" s="44">
        <v>0</v>
      </c>
      <c r="J11" s="44">
        <v>0</v>
      </c>
      <c r="K11" s="44">
        <v>0</v>
      </c>
    </row>
    <row r="12" spans="1:11" x14ac:dyDescent="0.25">
      <c r="A12" s="93" t="s">
        <v>176</v>
      </c>
      <c r="B12" s="94"/>
      <c r="C12" s="94"/>
      <c r="D12" s="94"/>
      <c r="E12" s="44">
        <v>0</v>
      </c>
      <c r="F12" s="57"/>
      <c r="G12" s="44">
        <v>0</v>
      </c>
      <c r="H12" s="44">
        <v>0</v>
      </c>
      <c r="I12" s="44">
        <v>0</v>
      </c>
      <c r="J12" s="44">
        <v>0</v>
      </c>
      <c r="K12" s="44">
        <v>0</v>
      </c>
    </row>
    <row r="13" spans="1:11" x14ac:dyDescent="0.25">
      <c r="A13" s="133" t="s">
        <v>150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1:11" x14ac:dyDescent="0.25">
      <c r="A14" s="2" t="s">
        <v>177</v>
      </c>
      <c r="B14" s="92"/>
      <c r="C14" s="92"/>
      <c r="D14" s="92"/>
      <c r="E14" s="4">
        <f>SUM(E15:E18)</f>
        <v>0</v>
      </c>
      <c r="F14" s="92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3" t="s">
        <v>178</v>
      </c>
      <c r="B15" s="94"/>
      <c r="C15" s="94"/>
      <c r="D15" s="94"/>
      <c r="E15" s="44">
        <v>0</v>
      </c>
      <c r="F15" s="57"/>
      <c r="G15" s="44">
        <v>0</v>
      </c>
      <c r="H15" s="44">
        <v>0</v>
      </c>
      <c r="I15" s="44">
        <v>0</v>
      </c>
      <c r="J15" s="44">
        <v>0</v>
      </c>
      <c r="K15" s="44">
        <v>0</v>
      </c>
    </row>
    <row r="16" spans="1:11" x14ac:dyDescent="0.25">
      <c r="A16" s="93" t="s">
        <v>179</v>
      </c>
      <c r="B16" s="94"/>
      <c r="C16" s="94"/>
      <c r="D16" s="94"/>
      <c r="E16" s="44">
        <v>0</v>
      </c>
      <c r="F16" s="57"/>
      <c r="G16" s="44">
        <v>0</v>
      </c>
      <c r="H16" s="44">
        <v>0</v>
      </c>
      <c r="I16" s="44">
        <v>0</v>
      </c>
      <c r="J16" s="44">
        <v>0</v>
      </c>
      <c r="K16" s="44">
        <v>0</v>
      </c>
    </row>
    <row r="17" spans="1:11" x14ac:dyDescent="0.25">
      <c r="A17" s="93" t="s">
        <v>180</v>
      </c>
      <c r="B17" s="94"/>
      <c r="C17" s="94"/>
      <c r="D17" s="94"/>
      <c r="E17" s="44">
        <v>0</v>
      </c>
      <c r="F17" s="57"/>
      <c r="G17" s="44">
        <v>0</v>
      </c>
      <c r="H17" s="44">
        <v>0</v>
      </c>
      <c r="I17" s="44">
        <v>0</v>
      </c>
      <c r="J17" s="44">
        <v>0</v>
      </c>
      <c r="K17" s="44">
        <v>0</v>
      </c>
    </row>
    <row r="18" spans="1:11" x14ac:dyDescent="0.25">
      <c r="A18" s="93" t="s">
        <v>181</v>
      </c>
      <c r="B18" s="94"/>
      <c r="C18" s="94"/>
      <c r="D18" s="94"/>
      <c r="E18" s="44">
        <v>0</v>
      </c>
      <c r="F18" s="57"/>
      <c r="G18" s="44">
        <v>0</v>
      </c>
      <c r="H18" s="44">
        <v>0</v>
      </c>
      <c r="I18" s="44">
        <v>0</v>
      </c>
      <c r="J18" s="44">
        <v>0</v>
      </c>
      <c r="K18" s="44">
        <v>0</v>
      </c>
    </row>
    <row r="19" spans="1:11" x14ac:dyDescent="0.25">
      <c r="A19" s="133" t="s">
        <v>150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1:11" x14ac:dyDescent="0.25">
      <c r="A20" s="2" t="s">
        <v>182</v>
      </c>
      <c r="B20" s="92"/>
      <c r="C20" s="92"/>
      <c r="D20" s="92"/>
      <c r="E20" s="4">
        <f>SUM(E8,E14)</f>
        <v>0</v>
      </c>
      <c r="F20" s="92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2"/>
      <c r="B21" s="51"/>
      <c r="C21" s="51"/>
      <c r="D21" s="51"/>
      <c r="E21" s="51"/>
      <c r="F21" s="51"/>
      <c r="G21" s="51"/>
      <c r="H21" s="51"/>
      <c r="I21" s="51"/>
      <c r="J21" s="51"/>
      <c r="K21" s="51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scale="50" orientation="landscape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="75" zoomScaleNormal="75" workbookViewId="0">
      <selection activeCell="J18" sqref="J18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07" t="s">
        <v>183</v>
      </c>
      <c r="B1" s="208"/>
      <c r="C1" s="208"/>
      <c r="D1" s="209"/>
    </row>
    <row r="2" spans="1:4" x14ac:dyDescent="0.25">
      <c r="A2" s="103" t="str">
        <f>'Formato 1'!A2</f>
        <v>MUNICIPIO DE SALAMANCA, GUANAJUATO</v>
      </c>
      <c r="B2" s="104"/>
      <c r="C2" s="104"/>
      <c r="D2" s="105"/>
    </row>
    <row r="3" spans="1:4" x14ac:dyDescent="0.25">
      <c r="A3" s="106" t="s">
        <v>184</v>
      </c>
      <c r="B3" s="107"/>
      <c r="C3" s="107"/>
      <c r="D3" s="108"/>
    </row>
    <row r="4" spans="1:4" x14ac:dyDescent="0.25">
      <c r="A4" s="106" t="str">
        <f>'Formato 3'!A4</f>
        <v>Del 1 de Enero al 31 de Diciembre de 2024 (b)</v>
      </c>
      <c r="B4" s="107"/>
      <c r="C4" s="107"/>
      <c r="D4" s="108"/>
    </row>
    <row r="5" spans="1:4" x14ac:dyDescent="0.25">
      <c r="A5" s="109" t="s">
        <v>2</v>
      </c>
      <c r="B5" s="110"/>
      <c r="C5" s="110"/>
      <c r="D5" s="111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62">
        <v>1075617981.5</v>
      </c>
      <c r="C8" s="162">
        <v>1079691890.5</v>
      </c>
      <c r="D8" s="162">
        <v>1073955484.27</v>
      </c>
    </row>
    <row r="9" spans="1:4" x14ac:dyDescent="0.25">
      <c r="A9" s="55" t="s">
        <v>189</v>
      </c>
      <c r="B9" s="163">
        <v>765476894.50999999</v>
      </c>
      <c r="C9" s="163">
        <v>752932729.48000002</v>
      </c>
      <c r="D9" s="163">
        <v>747196323.25</v>
      </c>
    </row>
    <row r="10" spans="1:4" x14ac:dyDescent="0.25">
      <c r="A10" s="55" t="s">
        <v>190</v>
      </c>
      <c r="B10" s="163">
        <v>328961247</v>
      </c>
      <c r="C10" s="163">
        <v>334721083.69999999</v>
      </c>
      <c r="D10" s="163">
        <v>334721083.69999999</v>
      </c>
    </row>
    <row r="11" spans="1:4" x14ac:dyDescent="0.25">
      <c r="A11" s="55" t="s">
        <v>191</v>
      </c>
      <c r="B11" s="164">
        <v>-18820160.010000002</v>
      </c>
      <c r="C11" s="164">
        <v>-7961922.6799999997</v>
      </c>
      <c r="D11" s="164">
        <v>-7961922.6799999997</v>
      </c>
    </row>
    <row r="12" spans="1:4" x14ac:dyDescent="0.25">
      <c r="A12" s="43"/>
      <c r="B12" s="165"/>
      <c r="C12" s="165"/>
      <c r="D12" s="165"/>
    </row>
    <row r="13" spans="1:4" x14ac:dyDescent="0.25">
      <c r="A13" s="3" t="s">
        <v>192</v>
      </c>
      <c r="B13" s="162">
        <v>1075617981.5</v>
      </c>
      <c r="C13" s="162">
        <v>1283719297.6799998</v>
      </c>
      <c r="D13" s="162">
        <v>1277818793.52</v>
      </c>
    </row>
    <row r="14" spans="1:4" x14ac:dyDescent="0.25">
      <c r="A14" s="55" t="s">
        <v>193</v>
      </c>
      <c r="B14" s="163">
        <v>765476894.50999999</v>
      </c>
      <c r="C14" s="163">
        <v>773054695.92999995</v>
      </c>
      <c r="D14" s="163">
        <v>769504191.76999998</v>
      </c>
    </row>
    <row r="15" spans="1:4" x14ac:dyDescent="0.25">
      <c r="A15" s="55" t="s">
        <v>194</v>
      </c>
      <c r="B15" s="163">
        <v>310141086.99000001</v>
      </c>
      <c r="C15" s="163">
        <v>510664601.75</v>
      </c>
      <c r="D15" s="163">
        <v>508314601.75</v>
      </c>
    </row>
    <row r="16" spans="1:4" x14ac:dyDescent="0.25">
      <c r="A16" s="43"/>
      <c r="B16" s="165"/>
      <c r="C16" s="165"/>
      <c r="D16" s="165"/>
    </row>
    <row r="17" spans="1:4" x14ac:dyDescent="0.25">
      <c r="A17" s="3" t="s">
        <v>195</v>
      </c>
      <c r="B17" s="166">
        <v>0</v>
      </c>
      <c r="C17" s="162">
        <v>394006552.77999997</v>
      </c>
      <c r="D17" s="162">
        <v>394006552.77999997</v>
      </c>
    </row>
    <row r="18" spans="1:4" x14ac:dyDescent="0.25">
      <c r="A18" s="55" t="s">
        <v>196</v>
      </c>
      <c r="B18" s="167">
        <v>0</v>
      </c>
      <c r="C18" s="163">
        <v>220363499.81999999</v>
      </c>
      <c r="D18" s="163">
        <v>220363499.81999999</v>
      </c>
    </row>
    <row r="19" spans="1:4" x14ac:dyDescent="0.25">
      <c r="A19" s="55" t="s">
        <v>197</v>
      </c>
      <c r="B19" s="167">
        <v>0</v>
      </c>
      <c r="C19" s="163">
        <v>173643052.96000001</v>
      </c>
      <c r="D19" s="163">
        <v>173643052.96000001</v>
      </c>
    </row>
    <row r="20" spans="1:4" x14ac:dyDescent="0.25">
      <c r="A20" s="43"/>
      <c r="B20" s="165"/>
      <c r="C20" s="165"/>
      <c r="D20" s="165"/>
    </row>
    <row r="21" spans="1:4" x14ac:dyDescent="0.25">
      <c r="A21" s="3" t="s">
        <v>198</v>
      </c>
      <c r="B21" s="162">
        <v>0</v>
      </c>
      <c r="C21" s="162">
        <v>189979145.60000014</v>
      </c>
      <c r="D21" s="162">
        <v>190143243.52999997</v>
      </c>
    </row>
    <row r="22" spans="1:4" x14ac:dyDescent="0.25">
      <c r="A22" s="3"/>
      <c r="B22" s="165"/>
      <c r="C22" s="165"/>
      <c r="D22" s="165"/>
    </row>
    <row r="23" spans="1:4" x14ac:dyDescent="0.25">
      <c r="A23" s="3" t="s">
        <v>199</v>
      </c>
      <c r="B23" s="162">
        <v>18820160.010000002</v>
      </c>
      <c r="C23" s="162">
        <v>197941068.28000015</v>
      </c>
      <c r="D23" s="162">
        <v>198105166.20999998</v>
      </c>
    </row>
    <row r="24" spans="1:4" x14ac:dyDescent="0.25">
      <c r="A24" s="3"/>
      <c r="B24" s="168"/>
      <c r="C24" s="168"/>
      <c r="D24" s="168"/>
    </row>
    <row r="25" spans="1:4" x14ac:dyDescent="0.25">
      <c r="A25" s="17" t="s">
        <v>200</v>
      </c>
      <c r="B25" s="162">
        <v>18820160.010000002</v>
      </c>
      <c r="C25" s="162">
        <v>-196065484.49999982</v>
      </c>
      <c r="D25" s="162">
        <v>-195901386.56999999</v>
      </c>
    </row>
    <row r="26" spans="1:4" x14ac:dyDescent="0.25">
      <c r="A26" s="18"/>
      <c r="B26" s="161"/>
      <c r="C26" s="161"/>
      <c r="D26" s="161"/>
    </row>
    <row r="27" spans="1:4" x14ac:dyDescent="0.25">
      <c r="A27" s="58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169">
        <v>0</v>
      </c>
      <c r="C29" s="169">
        <v>6482770.0599999996</v>
      </c>
      <c r="D29" s="169">
        <v>6482770.0599999996</v>
      </c>
    </row>
    <row r="30" spans="1:4" x14ac:dyDescent="0.25">
      <c r="A30" s="55" t="s">
        <v>205</v>
      </c>
      <c r="B30" s="170">
        <v>0</v>
      </c>
      <c r="C30" s="170">
        <v>0</v>
      </c>
      <c r="D30" s="170">
        <v>0</v>
      </c>
    </row>
    <row r="31" spans="1:4" x14ac:dyDescent="0.25">
      <c r="A31" s="55" t="s">
        <v>206</v>
      </c>
      <c r="B31" s="170">
        <v>0</v>
      </c>
      <c r="C31" s="170">
        <v>6482770.0599999996</v>
      </c>
      <c r="D31" s="170">
        <v>6482770.0599999996</v>
      </c>
    </row>
    <row r="32" spans="1:4" x14ac:dyDescent="0.25">
      <c r="A32" s="42"/>
      <c r="B32" s="46"/>
      <c r="C32" s="46"/>
      <c r="D32" s="46"/>
    </row>
    <row r="33" spans="1:4" ht="14.45" customHeight="1" x14ac:dyDescent="0.25">
      <c r="A33" s="3" t="s">
        <v>207</v>
      </c>
      <c r="B33" s="4">
        <f>B25+B29</f>
        <v>18820160.010000002</v>
      </c>
      <c r="C33" s="4">
        <f>C25+C29</f>
        <v>-189582714.43999982</v>
      </c>
      <c r="D33" s="4">
        <f>D25+D29</f>
        <v>-189418616.50999999</v>
      </c>
    </row>
    <row r="34" spans="1:4" ht="14.45" customHeight="1" x14ac:dyDescent="0.25">
      <c r="A34" s="52"/>
      <c r="B34" s="53"/>
      <c r="C34" s="53"/>
      <c r="D34" s="53"/>
    </row>
    <row r="35" spans="1:4" ht="14.45" customHeight="1" x14ac:dyDescent="0.25">
      <c r="A35" s="58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171">
        <v>0</v>
      </c>
      <c r="C37" s="171">
        <v>0</v>
      </c>
      <c r="D37" s="171">
        <v>0</v>
      </c>
    </row>
    <row r="38" spans="1:4" x14ac:dyDescent="0.25">
      <c r="A38" s="55" t="s">
        <v>210</v>
      </c>
      <c r="B38" s="172">
        <v>0</v>
      </c>
      <c r="C38" s="172">
        <v>0</v>
      </c>
      <c r="D38" s="172">
        <v>0</v>
      </c>
    </row>
    <row r="39" spans="1:4" x14ac:dyDescent="0.25">
      <c r="A39" s="55" t="s">
        <v>211</v>
      </c>
      <c r="B39" s="172">
        <v>0</v>
      </c>
      <c r="C39" s="172">
        <v>0</v>
      </c>
      <c r="D39" s="172">
        <v>0</v>
      </c>
    </row>
    <row r="40" spans="1:4" x14ac:dyDescent="0.25">
      <c r="A40" s="3" t="s">
        <v>212</v>
      </c>
      <c r="B40" s="171">
        <v>18820160.010000002</v>
      </c>
      <c r="C40" s="171">
        <v>7961922.6799999997</v>
      </c>
      <c r="D40" s="171">
        <v>7961922.6799999997</v>
      </c>
    </row>
    <row r="41" spans="1:4" x14ac:dyDescent="0.25">
      <c r="A41" s="55" t="s">
        <v>213</v>
      </c>
      <c r="B41" s="172">
        <v>0</v>
      </c>
      <c r="C41" s="172">
        <v>0</v>
      </c>
      <c r="D41" s="172">
        <v>0</v>
      </c>
    </row>
    <row r="42" spans="1:4" x14ac:dyDescent="0.25">
      <c r="A42" s="55" t="s">
        <v>214</v>
      </c>
      <c r="B42" s="172">
        <v>18820160.010000002</v>
      </c>
      <c r="C42" s="172">
        <v>7961922.6799999997</v>
      </c>
      <c r="D42" s="172">
        <v>7961922.6799999997</v>
      </c>
    </row>
    <row r="43" spans="1:4" x14ac:dyDescent="0.25">
      <c r="A43" s="42"/>
      <c r="B43" s="173"/>
      <c r="C43" s="173"/>
      <c r="D43" s="173"/>
    </row>
    <row r="44" spans="1:4" x14ac:dyDescent="0.25">
      <c r="A44" s="3" t="s">
        <v>215</v>
      </c>
      <c r="B44" s="171">
        <v>-18820160.010000002</v>
      </c>
      <c r="C44" s="171">
        <v>-7961922.6799999997</v>
      </c>
      <c r="D44" s="171">
        <v>-7961922.6799999997</v>
      </c>
    </row>
    <row r="45" spans="1:4" x14ac:dyDescent="0.25">
      <c r="A45" s="19"/>
      <c r="B45" s="53"/>
      <c r="C45" s="53"/>
      <c r="D45" s="53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88" t="s">
        <v>216</v>
      </c>
      <c r="B48" s="89">
        <f>B9</f>
        <v>765476894.50999999</v>
      </c>
      <c r="C48" s="89">
        <f>C9</f>
        <v>752932729.48000002</v>
      </c>
      <c r="D48" s="89">
        <f>D9</f>
        <v>747196323.25</v>
      </c>
    </row>
    <row r="49" spans="1:4" x14ac:dyDescent="0.25">
      <c r="A49" s="20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0" t="s">
        <v>210</v>
      </c>
      <c r="B50" s="44">
        <v>0</v>
      </c>
      <c r="C50" s="44">
        <v>0</v>
      </c>
      <c r="D50" s="44">
        <v>0</v>
      </c>
    </row>
    <row r="51" spans="1:4" x14ac:dyDescent="0.25">
      <c r="A51" s="90" t="s">
        <v>213</v>
      </c>
      <c r="B51" s="44">
        <v>0</v>
      </c>
      <c r="C51" s="44">
        <v>0</v>
      </c>
      <c r="D51" s="44">
        <v>0</v>
      </c>
    </row>
    <row r="52" spans="1:4" x14ac:dyDescent="0.25">
      <c r="A52" s="42"/>
      <c r="B52" s="46"/>
      <c r="C52" s="46"/>
      <c r="D52" s="46"/>
    </row>
    <row r="53" spans="1:4" x14ac:dyDescent="0.25">
      <c r="A53" s="55" t="s">
        <v>193</v>
      </c>
      <c r="B53" s="44">
        <f>B14</f>
        <v>765476894.50999999</v>
      </c>
      <c r="C53" s="44">
        <f>C14</f>
        <v>773054695.92999995</v>
      </c>
      <c r="D53" s="44">
        <f>D14</f>
        <v>769504191.76999998</v>
      </c>
    </row>
    <row r="54" spans="1:4" x14ac:dyDescent="0.25">
      <c r="A54" s="42"/>
      <c r="B54" s="46"/>
      <c r="C54" s="46"/>
      <c r="D54" s="46"/>
    </row>
    <row r="55" spans="1:4" x14ac:dyDescent="0.25">
      <c r="A55" s="55" t="s">
        <v>196</v>
      </c>
      <c r="B55" s="21">
        <v>0</v>
      </c>
      <c r="C55" s="44">
        <f>C18</f>
        <v>220363499.81999999</v>
      </c>
      <c r="D55" s="44">
        <f>D18</f>
        <v>220363499.81999999</v>
      </c>
    </row>
    <row r="56" spans="1:4" x14ac:dyDescent="0.25">
      <c r="A56" s="42"/>
      <c r="B56" s="46"/>
      <c r="C56" s="46"/>
      <c r="D56" s="46"/>
    </row>
    <row r="57" spans="1:4" x14ac:dyDescent="0.25">
      <c r="A57" s="17" t="s">
        <v>218</v>
      </c>
      <c r="B57" s="4">
        <f>B48+B49-B53+B55</f>
        <v>0</v>
      </c>
      <c r="C57" s="4">
        <f>C48+C49-C53+C55</f>
        <v>200241533.37000006</v>
      </c>
      <c r="D57" s="4">
        <f>D48+D49-D53+D55</f>
        <v>198055631.30000001</v>
      </c>
    </row>
    <row r="58" spans="1:4" x14ac:dyDescent="0.25">
      <c r="A58" s="22"/>
      <c r="B58" s="23"/>
      <c r="C58" s="23"/>
      <c r="D58" s="23"/>
    </row>
    <row r="59" spans="1:4" x14ac:dyDescent="0.25">
      <c r="A59" s="17" t="s">
        <v>219</v>
      </c>
      <c r="B59" s="4">
        <f>B57-B49</f>
        <v>0</v>
      </c>
      <c r="C59" s="4">
        <f>C57-C49</f>
        <v>200241533.37000006</v>
      </c>
      <c r="D59" s="4">
        <f>D57-D49</f>
        <v>198055631.30000001</v>
      </c>
    </row>
    <row r="60" spans="1:4" x14ac:dyDescent="0.25">
      <c r="A60" s="52"/>
      <c r="B60" s="53"/>
      <c r="C60" s="53"/>
      <c r="D60" s="53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88" t="s">
        <v>190</v>
      </c>
      <c r="B63" s="91">
        <f>B10</f>
        <v>328961247</v>
      </c>
      <c r="C63" s="91">
        <f>C10</f>
        <v>334721083.69999999</v>
      </c>
      <c r="D63" s="91">
        <f>D10</f>
        <v>334721083.69999999</v>
      </c>
    </row>
    <row r="64" spans="1:4" ht="30" x14ac:dyDescent="0.25">
      <c r="A64" s="20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0" t="s">
        <v>211</v>
      </c>
      <c r="B65" s="87">
        <v>0</v>
      </c>
      <c r="C65" s="87">
        <v>0</v>
      </c>
      <c r="D65" s="87">
        <v>0</v>
      </c>
    </row>
    <row r="66" spans="1:4" x14ac:dyDescent="0.25">
      <c r="A66" s="90" t="s">
        <v>214</v>
      </c>
      <c r="B66" s="87">
        <v>0</v>
      </c>
      <c r="C66" s="87">
        <v>0</v>
      </c>
      <c r="D66" s="87">
        <v>0</v>
      </c>
    </row>
    <row r="67" spans="1:4" x14ac:dyDescent="0.25">
      <c r="A67" s="42"/>
      <c r="B67" s="84"/>
      <c r="C67" s="84"/>
      <c r="D67" s="84"/>
    </row>
    <row r="68" spans="1:4" x14ac:dyDescent="0.25">
      <c r="A68" s="55" t="s">
        <v>221</v>
      </c>
      <c r="B68" s="87">
        <f>B15</f>
        <v>310141086.99000001</v>
      </c>
      <c r="C68" s="87">
        <f>C15</f>
        <v>510664601.75</v>
      </c>
      <c r="D68" s="87">
        <f>D15</f>
        <v>508314601.75</v>
      </c>
    </row>
    <row r="69" spans="1:4" x14ac:dyDescent="0.25">
      <c r="A69" s="42"/>
      <c r="B69" s="84"/>
      <c r="C69" s="84"/>
      <c r="D69" s="84"/>
    </row>
    <row r="70" spans="1:4" x14ac:dyDescent="0.25">
      <c r="A70" s="55" t="s">
        <v>197</v>
      </c>
      <c r="B70" s="15">
        <v>0</v>
      </c>
      <c r="C70" s="87">
        <f>C19</f>
        <v>173643052.96000001</v>
      </c>
      <c r="D70" s="87">
        <f>D19</f>
        <v>173643052.96000001</v>
      </c>
    </row>
    <row r="71" spans="1:4" x14ac:dyDescent="0.25">
      <c r="A71" s="42"/>
      <c r="B71" s="84"/>
      <c r="C71" s="84"/>
      <c r="D71" s="84"/>
    </row>
    <row r="72" spans="1:4" x14ac:dyDescent="0.25">
      <c r="A72" s="17" t="s">
        <v>222</v>
      </c>
      <c r="B72" s="14">
        <f>B63+B64-B68+B70</f>
        <v>18820160.00999999</v>
      </c>
      <c r="C72" s="14">
        <f>C63+C64-C68+C70</f>
        <v>-2300465.0900000036</v>
      </c>
      <c r="D72" s="14">
        <f>D63+D64-D68+D70</f>
        <v>49534.909999996424</v>
      </c>
    </row>
    <row r="73" spans="1:4" x14ac:dyDescent="0.25">
      <c r="A73" s="42"/>
      <c r="B73" s="84"/>
      <c r="C73" s="84"/>
      <c r="D73" s="84"/>
    </row>
    <row r="74" spans="1:4" x14ac:dyDescent="0.25">
      <c r="A74" s="17" t="s">
        <v>223</v>
      </c>
      <c r="B74" s="14">
        <f>B72-B64</f>
        <v>18820160.00999999</v>
      </c>
      <c r="C74" s="14">
        <f>C72-C64</f>
        <v>-2300465.0900000036</v>
      </c>
      <c r="D74" s="14">
        <f>D72-D64</f>
        <v>49534.909999996424</v>
      </c>
    </row>
    <row r="75" spans="1:4" x14ac:dyDescent="0.25">
      <c r="A75" s="52"/>
      <c r="B75" s="78"/>
      <c r="C75" s="78"/>
      <c r="D75" s="78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scale="50" orientation="portrait" horizontalDpi="1200" verticalDpi="1200" r:id="rId1"/>
  <ignoredErrors>
    <ignoredError sqref="B32:D33 B48:D59 B63:D7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zoomScale="75" zoomScaleNormal="75" workbookViewId="0">
      <selection activeCell="K64" sqref="K6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07" t="s">
        <v>224</v>
      </c>
      <c r="B1" s="208"/>
      <c r="C1" s="208"/>
      <c r="D1" s="208"/>
      <c r="E1" s="208"/>
      <c r="F1" s="208"/>
      <c r="G1" s="209"/>
    </row>
    <row r="2" spans="1:7" x14ac:dyDescent="0.25">
      <c r="A2" s="103" t="str">
        <f>'Formato 1'!A2</f>
        <v>MUNICIPIO DE SALAMANCA, GUANAJUATO</v>
      </c>
      <c r="B2" s="104"/>
      <c r="C2" s="104"/>
      <c r="D2" s="104"/>
      <c r="E2" s="104"/>
      <c r="F2" s="104"/>
      <c r="G2" s="105"/>
    </row>
    <row r="3" spans="1:7" x14ac:dyDescent="0.25">
      <c r="A3" s="106" t="s">
        <v>225</v>
      </c>
      <c r="B3" s="107"/>
      <c r="C3" s="107"/>
      <c r="D3" s="107"/>
      <c r="E3" s="107"/>
      <c r="F3" s="107"/>
      <c r="G3" s="108"/>
    </row>
    <row r="4" spans="1:7" x14ac:dyDescent="0.25">
      <c r="A4" s="106" t="str">
        <f>'Formato 3'!A4</f>
        <v>Del 1 de Enero al 31 de Diciembre de 2024 (b)</v>
      </c>
      <c r="B4" s="107"/>
      <c r="C4" s="107"/>
      <c r="D4" s="107"/>
      <c r="E4" s="107"/>
      <c r="F4" s="107"/>
      <c r="G4" s="108"/>
    </row>
    <row r="5" spans="1:7" x14ac:dyDescent="0.25">
      <c r="A5" s="109" t="s">
        <v>2</v>
      </c>
      <c r="B5" s="110"/>
      <c r="C5" s="110"/>
      <c r="D5" s="110"/>
      <c r="E5" s="110"/>
      <c r="F5" s="110"/>
      <c r="G5" s="111"/>
    </row>
    <row r="6" spans="1:7" x14ac:dyDescent="0.25">
      <c r="A6" s="211" t="s">
        <v>226</v>
      </c>
      <c r="B6" s="213" t="s">
        <v>227</v>
      </c>
      <c r="C6" s="213"/>
      <c r="D6" s="213"/>
      <c r="E6" s="213"/>
      <c r="F6" s="213"/>
      <c r="G6" s="213" t="s">
        <v>228</v>
      </c>
    </row>
    <row r="7" spans="1:7" ht="30" x14ac:dyDescent="0.25">
      <c r="A7" s="212"/>
      <c r="B7" s="24" t="s">
        <v>229</v>
      </c>
      <c r="C7" s="7" t="s">
        <v>230</v>
      </c>
      <c r="D7" s="24" t="s">
        <v>231</v>
      </c>
      <c r="E7" s="24" t="s">
        <v>186</v>
      </c>
      <c r="F7" s="24" t="s">
        <v>232</v>
      </c>
      <c r="G7" s="213"/>
    </row>
    <row r="8" spans="1:7" x14ac:dyDescent="0.25">
      <c r="A8" s="25" t="s">
        <v>233</v>
      </c>
      <c r="B8" s="84"/>
      <c r="C8" s="84"/>
      <c r="D8" s="84"/>
      <c r="E8" s="84"/>
      <c r="F8" s="84"/>
      <c r="G8" s="84"/>
    </row>
    <row r="9" spans="1:7" x14ac:dyDescent="0.25">
      <c r="A9" s="55" t="s">
        <v>234</v>
      </c>
      <c r="B9" s="158">
        <v>131227574.70999999</v>
      </c>
      <c r="C9" s="158">
        <v>0</v>
      </c>
      <c r="D9" s="159">
        <v>131227574.70999999</v>
      </c>
      <c r="E9" s="158">
        <v>136382470.44</v>
      </c>
      <c r="F9" s="158">
        <v>136385965.88999999</v>
      </c>
      <c r="G9" s="159">
        <v>5158391.1799999923</v>
      </c>
    </row>
    <row r="10" spans="1:7" x14ac:dyDescent="0.25">
      <c r="A10" s="55" t="s">
        <v>235</v>
      </c>
      <c r="B10" s="158">
        <v>0</v>
      </c>
      <c r="C10" s="158">
        <v>0</v>
      </c>
      <c r="D10" s="159">
        <v>0</v>
      </c>
      <c r="E10" s="158">
        <v>0</v>
      </c>
      <c r="F10" s="158">
        <v>0</v>
      </c>
      <c r="G10" s="159">
        <v>0</v>
      </c>
    </row>
    <row r="11" spans="1:7" x14ac:dyDescent="0.25">
      <c r="A11" s="55" t="s">
        <v>236</v>
      </c>
      <c r="B11" s="158">
        <v>0</v>
      </c>
      <c r="C11" s="158">
        <v>0</v>
      </c>
      <c r="D11" s="159">
        <v>0</v>
      </c>
      <c r="E11" s="158">
        <v>0</v>
      </c>
      <c r="F11" s="158">
        <v>0</v>
      </c>
      <c r="G11" s="159">
        <v>0</v>
      </c>
    </row>
    <row r="12" spans="1:7" x14ac:dyDescent="0.25">
      <c r="A12" s="55" t="s">
        <v>237</v>
      </c>
      <c r="B12" s="158">
        <v>93151641.319999993</v>
      </c>
      <c r="C12" s="158">
        <v>0</v>
      </c>
      <c r="D12" s="159">
        <v>93151641.319999993</v>
      </c>
      <c r="E12" s="158">
        <v>67769303.349999994</v>
      </c>
      <c r="F12" s="158">
        <v>64379400.020000003</v>
      </c>
      <c r="G12" s="159">
        <v>-28772241.29999999</v>
      </c>
    </row>
    <row r="13" spans="1:7" x14ac:dyDescent="0.25">
      <c r="A13" s="55" t="s">
        <v>238</v>
      </c>
      <c r="B13" s="158">
        <v>13044287.65</v>
      </c>
      <c r="C13" s="158">
        <v>8600000</v>
      </c>
      <c r="D13" s="159">
        <v>21644287.649999999</v>
      </c>
      <c r="E13" s="158">
        <v>22761837.670000002</v>
      </c>
      <c r="F13" s="158">
        <v>22761837.789999999</v>
      </c>
      <c r="G13" s="159">
        <v>9717550.1399999987</v>
      </c>
    </row>
    <row r="14" spans="1:7" x14ac:dyDescent="0.25">
      <c r="A14" s="55" t="s">
        <v>239</v>
      </c>
      <c r="B14" s="158">
        <v>22909841.960000001</v>
      </c>
      <c r="C14" s="158">
        <v>0</v>
      </c>
      <c r="D14" s="159">
        <v>22909841.960000001</v>
      </c>
      <c r="E14" s="158">
        <v>17878025.77</v>
      </c>
      <c r="F14" s="158">
        <v>17878027.300000001</v>
      </c>
      <c r="G14" s="159">
        <v>-5031814.66</v>
      </c>
    </row>
    <row r="15" spans="1:7" x14ac:dyDescent="0.25">
      <c r="A15" s="55" t="s">
        <v>240</v>
      </c>
      <c r="B15" s="158">
        <v>0</v>
      </c>
      <c r="C15" s="158">
        <v>0</v>
      </c>
      <c r="D15" s="159">
        <v>0</v>
      </c>
      <c r="E15" s="158">
        <v>0</v>
      </c>
      <c r="F15" s="158">
        <v>0</v>
      </c>
      <c r="G15" s="159">
        <v>0</v>
      </c>
    </row>
    <row r="16" spans="1:7" x14ac:dyDescent="0.25">
      <c r="A16" s="85" t="s">
        <v>241</v>
      </c>
      <c r="B16" s="159">
        <v>485943712</v>
      </c>
      <c r="C16" s="159">
        <v>0</v>
      </c>
      <c r="D16" s="159">
        <v>485943712</v>
      </c>
      <c r="E16" s="159">
        <v>455491298.55999994</v>
      </c>
      <c r="F16" s="159">
        <v>455491298.55999994</v>
      </c>
      <c r="G16" s="159">
        <v>-30452413.440000057</v>
      </c>
    </row>
    <row r="17" spans="1:7" x14ac:dyDescent="0.25">
      <c r="A17" s="73" t="s">
        <v>242</v>
      </c>
      <c r="B17" s="158">
        <v>336907317</v>
      </c>
      <c r="C17" s="158">
        <v>0</v>
      </c>
      <c r="D17" s="159">
        <v>336907317</v>
      </c>
      <c r="E17" s="158">
        <v>335770845.64999998</v>
      </c>
      <c r="F17" s="158">
        <v>335770845.64999998</v>
      </c>
      <c r="G17" s="159">
        <v>-1136471.3500000238</v>
      </c>
    </row>
    <row r="18" spans="1:7" x14ac:dyDescent="0.25">
      <c r="A18" s="73" t="s">
        <v>243</v>
      </c>
      <c r="B18" s="158">
        <v>61386139</v>
      </c>
      <c r="C18" s="158">
        <v>0</v>
      </c>
      <c r="D18" s="159">
        <v>61386139</v>
      </c>
      <c r="E18" s="158">
        <v>55070465.299999997</v>
      </c>
      <c r="F18" s="158">
        <v>55070465.299999997</v>
      </c>
      <c r="G18" s="159">
        <v>-6315673.700000003</v>
      </c>
    </row>
    <row r="19" spans="1:7" x14ac:dyDescent="0.25">
      <c r="A19" s="73" t="s">
        <v>244</v>
      </c>
      <c r="B19" s="158">
        <v>51408154</v>
      </c>
      <c r="C19" s="158">
        <v>0</v>
      </c>
      <c r="D19" s="159">
        <v>51408154</v>
      </c>
      <c r="E19" s="158">
        <v>27270780.760000002</v>
      </c>
      <c r="F19" s="158">
        <v>27270780.760000002</v>
      </c>
      <c r="G19" s="159">
        <v>-24137373.239999998</v>
      </c>
    </row>
    <row r="20" spans="1:7" x14ac:dyDescent="0.25">
      <c r="A20" s="73" t="s">
        <v>245</v>
      </c>
      <c r="B20" s="159">
        <v>0</v>
      </c>
      <c r="C20" s="159">
        <v>0</v>
      </c>
      <c r="D20" s="159">
        <v>0</v>
      </c>
      <c r="E20" s="159">
        <v>0</v>
      </c>
      <c r="F20" s="159">
        <v>0</v>
      </c>
      <c r="G20" s="159">
        <v>0</v>
      </c>
    </row>
    <row r="21" spans="1:7" x14ac:dyDescent="0.25">
      <c r="A21" s="73" t="s">
        <v>246</v>
      </c>
      <c r="B21" s="159">
        <v>0</v>
      </c>
      <c r="C21" s="159">
        <v>0</v>
      </c>
      <c r="D21" s="159">
        <v>0</v>
      </c>
      <c r="E21" s="159">
        <v>0</v>
      </c>
      <c r="F21" s="159">
        <v>0</v>
      </c>
      <c r="G21" s="159">
        <v>0</v>
      </c>
    </row>
    <row r="22" spans="1:7" x14ac:dyDescent="0.25">
      <c r="A22" s="73" t="s">
        <v>247</v>
      </c>
      <c r="B22" s="158">
        <v>4833579</v>
      </c>
      <c r="C22" s="158">
        <v>0</v>
      </c>
      <c r="D22" s="159">
        <v>4833579</v>
      </c>
      <c r="E22" s="158">
        <v>4907051.62</v>
      </c>
      <c r="F22" s="158">
        <v>4907051.62</v>
      </c>
      <c r="G22" s="159">
        <v>73472.620000000112</v>
      </c>
    </row>
    <row r="23" spans="1:7" x14ac:dyDescent="0.25">
      <c r="A23" s="73" t="s">
        <v>248</v>
      </c>
      <c r="B23" s="159">
        <v>0</v>
      </c>
      <c r="C23" s="159">
        <v>0</v>
      </c>
      <c r="D23" s="159">
        <v>0</v>
      </c>
      <c r="E23" s="159">
        <v>0</v>
      </c>
      <c r="F23" s="159">
        <v>0</v>
      </c>
      <c r="G23" s="159">
        <v>0</v>
      </c>
    </row>
    <row r="24" spans="1:7" x14ac:dyDescent="0.25">
      <c r="A24" s="73" t="s">
        <v>249</v>
      </c>
      <c r="B24" s="159">
        <v>0</v>
      </c>
      <c r="C24" s="159">
        <v>0</v>
      </c>
      <c r="D24" s="159">
        <v>0</v>
      </c>
      <c r="E24" s="159">
        <v>0</v>
      </c>
      <c r="F24" s="159">
        <v>0</v>
      </c>
      <c r="G24" s="159">
        <v>0</v>
      </c>
    </row>
    <row r="25" spans="1:7" x14ac:dyDescent="0.25">
      <c r="A25" s="73" t="s">
        <v>250</v>
      </c>
      <c r="B25" s="158">
        <v>0</v>
      </c>
      <c r="C25" s="158">
        <v>0</v>
      </c>
      <c r="D25" s="159">
        <v>0</v>
      </c>
      <c r="E25" s="158">
        <v>7727058.7800000003</v>
      </c>
      <c r="F25" s="158">
        <v>7727058.7800000003</v>
      </c>
      <c r="G25" s="159">
        <v>7727058.7800000003</v>
      </c>
    </row>
    <row r="26" spans="1:7" x14ac:dyDescent="0.25">
      <c r="A26" s="73" t="s">
        <v>251</v>
      </c>
      <c r="B26" s="158">
        <v>31408523</v>
      </c>
      <c r="C26" s="158">
        <v>0</v>
      </c>
      <c r="D26" s="159">
        <v>31408523</v>
      </c>
      <c r="E26" s="158">
        <v>24745096.449999999</v>
      </c>
      <c r="F26" s="158">
        <v>24745096.449999999</v>
      </c>
      <c r="G26" s="159">
        <v>-6663426.5500000007</v>
      </c>
    </row>
    <row r="27" spans="1:7" x14ac:dyDescent="0.25">
      <c r="A27" s="73" t="s">
        <v>252</v>
      </c>
      <c r="B27" s="158">
        <v>0</v>
      </c>
      <c r="C27" s="158">
        <v>0</v>
      </c>
      <c r="D27" s="159">
        <v>0</v>
      </c>
      <c r="E27" s="158">
        <v>0</v>
      </c>
      <c r="F27" s="158">
        <v>0</v>
      </c>
      <c r="G27" s="159">
        <v>0</v>
      </c>
    </row>
    <row r="28" spans="1:7" x14ac:dyDescent="0.25">
      <c r="A28" s="55" t="s">
        <v>253</v>
      </c>
      <c r="B28" s="159">
        <v>18102044</v>
      </c>
      <c r="C28" s="159">
        <v>0</v>
      </c>
      <c r="D28" s="159">
        <v>18102044</v>
      </c>
      <c r="E28" s="159">
        <v>6333034.8299999991</v>
      </c>
      <c r="F28" s="159">
        <v>6333034.8299999991</v>
      </c>
      <c r="G28" s="159">
        <v>-11769009.170000002</v>
      </c>
    </row>
    <row r="29" spans="1:7" x14ac:dyDescent="0.25">
      <c r="A29" s="73" t="s">
        <v>254</v>
      </c>
      <c r="B29" s="158">
        <v>0</v>
      </c>
      <c r="C29" s="158">
        <v>0</v>
      </c>
      <c r="D29" s="159">
        <v>0</v>
      </c>
      <c r="E29" s="158">
        <v>20890.560000000001</v>
      </c>
      <c r="F29" s="158">
        <v>20890.560000000001</v>
      </c>
      <c r="G29" s="159">
        <v>20890.560000000001</v>
      </c>
    </row>
    <row r="30" spans="1:7" x14ac:dyDescent="0.25">
      <c r="A30" s="73" t="s">
        <v>255</v>
      </c>
      <c r="B30" s="158">
        <v>841728</v>
      </c>
      <c r="C30" s="158">
        <v>0</v>
      </c>
      <c r="D30" s="159">
        <v>841728</v>
      </c>
      <c r="E30" s="158">
        <v>6312144.2699999996</v>
      </c>
      <c r="F30" s="158">
        <v>6312144.2699999996</v>
      </c>
      <c r="G30" s="159">
        <v>5470416.2699999996</v>
      </c>
    </row>
    <row r="31" spans="1:7" x14ac:dyDescent="0.25">
      <c r="A31" s="73" t="s">
        <v>256</v>
      </c>
      <c r="B31" s="158">
        <v>4565310</v>
      </c>
      <c r="C31" s="158">
        <v>0</v>
      </c>
      <c r="D31" s="159">
        <v>4565310</v>
      </c>
      <c r="E31" s="158">
        <v>0</v>
      </c>
      <c r="F31" s="158">
        <v>0</v>
      </c>
      <c r="G31" s="159">
        <v>-4565310</v>
      </c>
    </row>
    <row r="32" spans="1:7" x14ac:dyDescent="0.25">
      <c r="A32" s="73" t="s">
        <v>257</v>
      </c>
      <c r="B32" s="159">
        <v>0</v>
      </c>
      <c r="C32" s="159">
        <v>0</v>
      </c>
      <c r="D32" s="159">
        <v>0</v>
      </c>
      <c r="E32" s="159">
        <v>0</v>
      </c>
      <c r="F32" s="159">
        <v>0</v>
      </c>
      <c r="G32" s="159">
        <v>0</v>
      </c>
    </row>
    <row r="33" spans="1:7" ht="14.45" customHeight="1" x14ac:dyDescent="0.25">
      <c r="A33" s="73" t="s">
        <v>258</v>
      </c>
      <c r="B33" s="158">
        <v>12695006</v>
      </c>
      <c r="C33" s="158">
        <v>0</v>
      </c>
      <c r="D33" s="159">
        <v>12695006</v>
      </c>
      <c r="E33" s="158">
        <v>0</v>
      </c>
      <c r="F33" s="158">
        <v>0</v>
      </c>
      <c r="G33" s="159">
        <v>-12695006</v>
      </c>
    </row>
    <row r="34" spans="1:7" ht="14.45" customHeight="1" x14ac:dyDescent="0.25">
      <c r="A34" s="55" t="s">
        <v>259</v>
      </c>
      <c r="B34" s="158">
        <v>1097792.8700000001</v>
      </c>
      <c r="C34" s="158">
        <v>25066601.149999999</v>
      </c>
      <c r="D34" s="159">
        <v>26164394.02</v>
      </c>
      <c r="E34" s="158">
        <v>46237302.600000001</v>
      </c>
      <c r="F34" s="158">
        <v>43887302.600000001</v>
      </c>
      <c r="G34" s="159">
        <v>42789509.730000004</v>
      </c>
    </row>
    <row r="35" spans="1:7" ht="14.45" customHeight="1" x14ac:dyDescent="0.25">
      <c r="A35" s="55" t="s">
        <v>260</v>
      </c>
      <c r="B35" s="159">
        <v>0</v>
      </c>
      <c r="C35" s="159">
        <v>0</v>
      </c>
      <c r="D35" s="159">
        <v>0</v>
      </c>
      <c r="E35" s="159">
        <v>0</v>
      </c>
      <c r="F35" s="159">
        <v>0</v>
      </c>
      <c r="G35" s="159">
        <v>0</v>
      </c>
    </row>
    <row r="36" spans="1:7" ht="14.45" customHeight="1" x14ac:dyDescent="0.25">
      <c r="A36" s="73" t="s">
        <v>261</v>
      </c>
      <c r="B36" s="158">
        <v>0</v>
      </c>
      <c r="C36" s="158">
        <v>0</v>
      </c>
      <c r="D36" s="159">
        <v>0</v>
      </c>
      <c r="E36" s="158">
        <v>0</v>
      </c>
      <c r="F36" s="158">
        <v>0</v>
      </c>
      <c r="G36" s="159">
        <v>0</v>
      </c>
    </row>
    <row r="37" spans="1:7" ht="14.45" customHeight="1" x14ac:dyDescent="0.25">
      <c r="A37" s="55" t="s">
        <v>262</v>
      </c>
      <c r="B37" s="159">
        <v>0</v>
      </c>
      <c r="C37" s="159">
        <v>0</v>
      </c>
      <c r="D37" s="159">
        <v>0</v>
      </c>
      <c r="E37" s="159">
        <v>0</v>
      </c>
      <c r="F37" s="159">
        <v>0</v>
      </c>
      <c r="G37" s="159">
        <v>0</v>
      </c>
    </row>
    <row r="38" spans="1:7" x14ac:dyDescent="0.25">
      <c r="A38" s="73" t="s">
        <v>263</v>
      </c>
      <c r="B38" s="159">
        <v>0</v>
      </c>
      <c r="C38" s="159">
        <v>0</v>
      </c>
      <c r="D38" s="159">
        <v>0</v>
      </c>
      <c r="E38" s="159">
        <v>0</v>
      </c>
      <c r="F38" s="159">
        <v>0</v>
      </c>
      <c r="G38" s="159">
        <v>0</v>
      </c>
    </row>
    <row r="39" spans="1:7" x14ac:dyDescent="0.25">
      <c r="A39" s="73" t="s">
        <v>264</v>
      </c>
      <c r="B39" s="159">
        <v>0</v>
      </c>
      <c r="C39" s="159">
        <v>0</v>
      </c>
      <c r="D39" s="159">
        <v>0</v>
      </c>
      <c r="E39" s="159">
        <v>0</v>
      </c>
      <c r="F39" s="159">
        <v>0</v>
      </c>
      <c r="G39" s="159">
        <v>0</v>
      </c>
    </row>
    <row r="40" spans="1:7" x14ac:dyDescent="0.25">
      <c r="A40" s="42"/>
      <c r="B40" s="44"/>
      <c r="C40" s="44"/>
      <c r="D40" s="44"/>
      <c r="E40" s="44"/>
      <c r="F40" s="44"/>
      <c r="G40" s="44"/>
    </row>
    <row r="41" spans="1:7" x14ac:dyDescent="0.25">
      <c r="A41" s="3" t="s">
        <v>265</v>
      </c>
      <c r="B41" s="4">
        <f t="shared" ref="B41:G41" si="0">SUM(B9,B10,B11,B12,B13,B14,B15,B16,B28,B34,B35,B37)</f>
        <v>765476894.50999999</v>
      </c>
      <c r="C41" s="4">
        <f t="shared" si="0"/>
        <v>33666601.149999999</v>
      </c>
      <c r="D41" s="4">
        <f t="shared" si="0"/>
        <v>799143495.65999997</v>
      </c>
      <c r="E41" s="4">
        <f t="shared" si="0"/>
        <v>752853273.22000003</v>
      </c>
      <c r="F41" s="4">
        <f t="shared" si="0"/>
        <v>747116866.99000001</v>
      </c>
      <c r="G41" s="4">
        <f t="shared" si="0"/>
        <v>-18360027.520000055</v>
      </c>
    </row>
    <row r="42" spans="1:7" x14ac:dyDescent="0.25">
      <c r="A42" s="3" t="s">
        <v>266</v>
      </c>
      <c r="B42" s="86"/>
      <c r="C42" s="86"/>
      <c r="D42" s="86"/>
      <c r="E42" s="86"/>
      <c r="F42" s="86"/>
      <c r="G42" s="4">
        <f>IF(G41&gt;0,G41,0)</f>
        <v>0</v>
      </c>
    </row>
    <row r="43" spans="1:7" x14ac:dyDescent="0.25">
      <c r="A43" s="42"/>
      <c r="B43" s="46"/>
      <c r="C43" s="46"/>
      <c r="D43" s="46"/>
      <c r="E43" s="46"/>
      <c r="F43" s="46"/>
      <c r="G43" s="46"/>
    </row>
    <row r="44" spans="1:7" x14ac:dyDescent="0.25">
      <c r="A44" s="3" t="s">
        <v>267</v>
      </c>
      <c r="B44" s="46"/>
      <c r="C44" s="46"/>
      <c r="D44" s="46"/>
      <c r="E44" s="46"/>
      <c r="F44" s="46"/>
      <c r="G44" s="46"/>
    </row>
    <row r="45" spans="1:7" x14ac:dyDescent="0.25">
      <c r="A45" s="55" t="s">
        <v>268</v>
      </c>
      <c r="B45" s="156">
        <v>328961247</v>
      </c>
      <c r="C45" s="156">
        <v>5120345.99</v>
      </c>
      <c r="D45" s="156">
        <v>334081592.99000001</v>
      </c>
      <c r="E45" s="156">
        <v>334305532.58999997</v>
      </c>
      <c r="F45" s="156">
        <v>334305532.58999997</v>
      </c>
      <c r="G45" s="156">
        <v>5344285.5899999738</v>
      </c>
    </row>
    <row r="46" spans="1:7" x14ac:dyDescent="0.25">
      <c r="A46" s="76" t="s">
        <v>269</v>
      </c>
      <c r="B46" s="156">
        <v>0</v>
      </c>
      <c r="C46" s="156">
        <v>0</v>
      </c>
      <c r="D46" s="156">
        <v>0</v>
      </c>
      <c r="E46" s="156">
        <v>0</v>
      </c>
      <c r="F46" s="156">
        <v>0</v>
      </c>
      <c r="G46" s="156">
        <v>0</v>
      </c>
    </row>
    <row r="47" spans="1:7" x14ac:dyDescent="0.25">
      <c r="A47" s="76" t="s">
        <v>270</v>
      </c>
      <c r="B47" s="156">
        <v>0</v>
      </c>
      <c r="C47" s="156">
        <v>0</v>
      </c>
      <c r="D47" s="156">
        <v>0</v>
      </c>
      <c r="E47" s="156">
        <v>0</v>
      </c>
      <c r="F47" s="156">
        <v>0</v>
      </c>
      <c r="G47" s="156">
        <v>0</v>
      </c>
    </row>
    <row r="48" spans="1:7" x14ac:dyDescent="0.25">
      <c r="A48" s="76" t="s">
        <v>271</v>
      </c>
      <c r="B48" s="157">
        <v>85764162</v>
      </c>
      <c r="C48" s="157">
        <v>-2382819.0099999998</v>
      </c>
      <c r="D48" s="156">
        <v>83381342.989999995</v>
      </c>
      <c r="E48" s="157">
        <v>83608209.799999997</v>
      </c>
      <c r="F48" s="157">
        <v>83608209.799999997</v>
      </c>
      <c r="G48" s="156">
        <v>-2155952.200000003</v>
      </c>
    </row>
    <row r="49" spans="1:7" ht="30" x14ac:dyDescent="0.25">
      <c r="A49" s="76" t="s">
        <v>272</v>
      </c>
      <c r="B49" s="157">
        <v>243197085</v>
      </c>
      <c r="C49" s="157">
        <v>7503165</v>
      </c>
      <c r="D49" s="156">
        <v>250700250</v>
      </c>
      <c r="E49" s="157">
        <v>250697322.78999999</v>
      </c>
      <c r="F49" s="157">
        <v>250697322.78999999</v>
      </c>
      <c r="G49" s="156">
        <v>7500237.7899999917</v>
      </c>
    </row>
    <row r="50" spans="1:7" x14ac:dyDescent="0.25">
      <c r="A50" s="76" t="s">
        <v>273</v>
      </c>
      <c r="B50" s="156">
        <v>0</v>
      </c>
      <c r="C50" s="156">
        <v>0</v>
      </c>
      <c r="D50" s="156">
        <v>0</v>
      </c>
      <c r="E50" s="156">
        <v>0</v>
      </c>
      <c r="F50" s="156">
        <v>0</v>
      </c>
      <c r="G50" s="156">
        <v>0</v>
      </c>
    </row>
    <row r="51" spans="1:7" x14ac:dyDescent="0.25">
      <c r="A51" s="76" t="s">
        <v>274</v>
      </c>
      <c r="B51" s="156">
        <v>0</v>
      </c>
      <c r="C51" s="156">
        <v>0</v>
      </c>
      <c r="D51" s="156">
        <v>0</v>
      </c>
      <c r="E51" s="156">
        <v>0</v>
      </c>
      <c r="F51" s="156">
        <v>0</v>
      </c>
      <c r="G51" s="156">
        <v>0</v>
      </c>
    </row>
    <row r="52" spans="1:7" ht="30" x14ac:dyDescent="0.25">
      <c r="A52" s="77" t="s">
        <v>275</v>
      </c>
      <c r="B52" s="156">
        <v>0</v>
      </c>
      <c r="C52" s="156">
        <v>0</v>
      </c>
      <c r="D52" s="156">
        <v>0</v>
      </c>
      <c r="E52" s="156">
        <v>0</v>
      </c>
      <c r="F52" s="156">
        <v>0</v>
      </c>
      <c r="G52" s="156">
        <v>0</v>
      </c>
    </row>
    <row r="53" spans="1:7" x14ac:dyDescent="0.25">
      <c r="A53" s="73" t="s">
        <v>276</v>
      </c>
      <c r="B53" s="156">
        <v>0</v>
      </c>
      <c r="C53" s="156">
        <v>0</v>
      </c>
      <c r="D53" s="156">
        <v>0</v>
      </c>
      <c r="E53" s="156">
        <v>0</v>
      </c>
      <c r="F53" s="156">
        <v>0</v>
      </c>
      <c r="G53" s="156">
        <v>0</v>
      </c>
    </row>
    <row r="54" spans="1:7" x14ac:dyDescent="0.25">
      <c r="A54" s="55" t="s">
        <v>277</v>
      </c>
      <c r="B54" s="156">
        <v>0</v>
      </c>
      <c r="C54" s="156">
        <v>382400</v>
      </c>
      <c r="D54" s="156">
        <v>382400</v>
      </c>
      <c r="E54" s="156">
        <v>385209.5</v>
      </c>
      <c r="F54" s="156">
        <v>385209.5</v>
      </c>
      <c r="G54" s="156">
        <v>385209.5</v>
      </c>
    </row>
    <row r="55" spans="1:7" x14ac:dyDescent="0.25">
      <c r="A55" s="77" t="s">
        <v>278</v>
      </c>
      <c r="B55" s="156">
        <v>0</v>
      </c>
      <c r="C55" s="156">
        <v>0</v>
      </c>
      <c r="D55" s="156">
        <v>0</v>
      </c>
      <c r="E55" s="156">
        <v>0</v>
      </c>
      <c r="F55" s="156">
        <v>0</v>
      </c>
      <c r="G55" s="156">
        <v>0</v>
      </c>
    </row>
    <row r="56" spans="1:7" x14ac:dyDescent="0.25">
      <c r="A56" s="76" t="s">
        <v>279</v>
      </c>
      <c r="B56" s="156">
        <v>0</v>
      </c>
      <c r="C56" s="156">
        <v>0</v>
      </c>
      <c r="D56" s="156">
        <v>0</v>
      </c>
      <c r="E56" s="156">
        <v>0</v>
      </c>
      <c r="F56" s="156">
        <v>0</v>
      </c>
      <c r="G56" s="156">
        <v>0</v>
      </c>
    </row>
    <row r="57" spans="1:7" x14ac:dyDescent="0.25">
      <c r="A57" s="76" t="s">
        <v>280</v>
      </c>
      <c r="B57" s="156">
        <v>0</v>
      </c>
      <c r="C57" s="156">
        <v>0</v>
      </c>
      <c r="D57" s="156">
        <v>0</v>
      </c>
      <c r="E57" s="156">
        <v>0</v>
      </c>
      <c r="F57" s="156">
        <v>0</v>
      </c>
      <c r="G57" s="156">
        <v>0</v>
      </c>
    </row>
    <row r="58" spans="1:7" x14ac:dyDescent="0.25">
      <c r="A58" s="77" t="s">
        <v>281</v>
      </c>
      <c r="B58" s="157">
        <v>0</v>
      </c>
      <c r="C58" s="157">
        <v>382400</v>
      </c>
      <c r="D58" s="156">
        <v>382400</v>
      </c>
      <c r="E58" s="157">
        <v>385209.5</v>
      </c>
      <c r="F58" s="157">
        <v>385209.5</v>
      </c>
      <c r="G58" s="156">
        <v>385209.5</v>
      </c>
    </row>
    <row r="59" spans="1:7" x14ac:dyDescent="0.25">
      <c r="A59" s="55" t="s">
        <v>282</v>
      </c>
      <c r="B59" s="156">
        <v>0</v>
      </c>
      <c r="C59" s="156">
        <v>0</v>
      </c>
      <c r="D59" s="156">
        <v>0</v>
      </c>
      <c r="E59" s="156">
        <v>0</v>
      </c>
      <c r="F59" s="156">
        <v>0</v>
      </c>
      <c r="G59" s="156">
        <v>0</v>
      </c>
    </row>
    <row r="60" spans="1:7" x14ac:dyDescent="0.25">
      <c r="A60" s="76" t="s">
        <v>283</v>
      </c>
      <c r="B60" s="157">
        <v>0</v>
      </c>
      <c r="C60" s="157">
        <v>0</v>
      </c>
      <c r="D60" s="156">
        <v>0</v>
      </c>
      <c r="E60" s="157">
        <v>0</v>
      </c>
      <c r="F60" s="157">
        <v>0</v>
      </c>
      <c r="G60" s="156">
        <v>0</v>
      </c>
    </row>
    <row r="61" spans="1:7" x14ac:dyDescent="0.25">
      <c r="A61" s="76" t="s">
        <v>284</v>
      </c>
      <c r="B61" s="157">
        <v>0</v>
      </c>
      <c r="C61" s="157">
        <v>0</v>
      </c>
      <c r="D61" s="156">
        <v>0</v>
      </c>
      <c r="E61" s="157">
        <v>0</v>
      </c>
      <c r="F61" s="157">
        <v>0</v>
      </c>
      <c r="G61" s="156">
        <v>0</v>
      </c>
    </row>
    <row r="62" spans="1:7" x14ac:dyDescent="0.25">
      <c r="A62" s="55" t="s">
        <v>285</v>
      </c>
      <c r="B62" s="157">
        <v>0</v>
      </c>
      <c r="C62" s="157">
        <v>0</v>
      </c>
      <c r="D62" s="156">
        <v>0</v>
      </c>
      <c r="E62" s="157">
        <v>0</v>
      </c>
      <c r="F62" s="157">
        <v>0</v>
      </c>
      <c r="G62" s="156">
        <v>0</v>
      </c>
    </row>
    <row r="63" spans="1:7" x14ac:dyDescent="0.25">
      <c r="A63" s="55" t="s">
        <v>286</v>
      </c>
      <c r="B63" s="157">
        <v>0</v>
      </c>
      <c r="C63" s="157">
        <v>0</v>
      </c>
      <c r="D63" s="156">
        <v>0</v>
      </c>
      <c r="E63" s="157">
        <v>0</v>
      </c>
      <c r="F63" s="157">
        <v>0</v>
      </c>
      <c r="G63" s="156">
        <v>0</v>
      </c>
    </row>
    <row r="64" spans="1:7" x14ac:dyDescent="0.25">
      <c r="A64" s="42"/>
      <c r="B64" s="46"/>
      <c r="C64" s="46"/>
      <c r="D64" s="46"/>
      <c r="E64" s="46"/>
      <c r="F64" s="46"/>
      <c r="G64" s="46"/>
    </row>
    <row r="65" spans="1:7" x14ac:dyDescent="0.25">
      <c r="A65" s="3" t="s">
        <v>287</v>
      </c>
      <c r="B65" s="4">
        <f t="shared" ref="B65:G65" si="1">B45+B54+B59+B62+B63</f>
        <v>328961247</v>
      </c>
      <c r="C65" s="4">
        <f t="shared" si="1"/>
        <v>5502745.9900000002</v>
      </c>
      <c r="D65" s="4">
        <f t="shared" si="1"/>
        <v>334463992.99000001</v>
      </c>
      <c r="E65" s="4">
        <f t="shared" si="1"/>
        <v>334690742.08999997</v>
      </c>
      <c r="F65" s="4">
        <f t="shared" si="1"/>
        <v>334690742.08999997</v>
      </c>
      <c r="G65" s="4">
        <f t="shared" si="1"/>
        <v>5729495.0899999738</v>
      </c>
    </row>
    <row r="66" spans="1:7" x14ac:dyDescent="0.25">
      <c r="A66" s="42"/>
      <c r="B66" s="46"/>
      <c r="C66" s="46"/>
      <c r="D66" s="46"/>
      <c r="E66" s="46"/>
      <c r="F66" s="46"/>
      <c r="G66" s="46"/>
    </row>
    <row r="67" spans="1:7" x14ac:dyDescent="0.25">
      <c r="A67" s="3" t="s">
        <v>288</v>
      </c>
      <c r="B67" s="4">
        <f t="shared" ref="B67:G67" si="2">B68</f>
        <v>0</v>
      </c>
      <c r="C67" s="4">
        <f t="shared" si="2"/>
        <v>0</v>
      </c>
      <c r="D67" s="4">
        <f t="shared" si="2"/>
        <v>0</v>
      </c>
      <c r="E67" s="4">
        <f t="shared" si="2"/>
        <v>0</v>
      </c>
      <c r="F67" s="4">
        <f t="shared" si="2"/>
        <v>0</v>
      </c>
      <c r="G67" s="4">
        <f t="shared" si="2"/>
        <v>0</v>
      </c>
    </row>
    <row r="68" spans="1:7" x14ac:dyDescent="0.25">
      <c r="A68" s="55" t="s">
        <v>289</v>
      </c>
      <c r="B68" s="44">
        <v>0</v>
      </c>
      <c r="C68" s="44">
        <v>0</v>
      </c>
      <c r="D68" s="44">
        <v>0</v>
      </c>
      <c r="E68" s="44">
        <v>0</v>
      </c>
      <c r="F68" s="44">
        <v>0</v>
      </c>
      <c r="G68" s="44">
        <f>F68-B68</f>
        <v>0</v>
      </c>
    </row>
    <row r="69" spans="1:7" x14ac:dyDescent="0.25">
      <c r="A69" s="42"/>
      <c r="B69" s="46"/>
      <c r="C69" s="46"/>
      <c r="D69" s="46"/>
      <c r="E69" s="46"/>
      <c r="F69" s="46"/>
      <c r="G69" s="46"/>
    </row>
    <row r="70" spans="1:7" x14ac:dyDescent="0.25">
      <c r="A70" s="3" t="s">
        <v>290</v>
      </c>
      <c r="B70" s="4">
        <f t="shared" ref="B70:G70" si="3">B41+B65+B67</f>
        <v>1094438141.51</v>
      </c>
      <c r="C70" s="4">
        <f t="shared" si="3"/>
        <v>39169347.140000001</v>
      </c>
      <c r="D70" s="4">
        <f t="shared" si="3"/>
        <v>1133607488.6500001</v>
      </c>
      <c r="E70" s="4">
        <f t="shared" si="3"/>
        <v>1087544015.3099999</v>
      </c>
      <c r="F70" s="4">
        <f t="shared" si="3"/>
        <v>1081807609.0799999</v>
      </c>
      <c r="G70" s="4">
        <f t="shared" si="3"/>
        <v>-12630532.430000082</v>
      </c>
    </row>
    <row r="71" spans="1:7" x14ac:dyDescent="0.25">
      <c r="A71" s="42"/>
      <c r="B71" s="46"/>
      <c r="C71" s="46"/>
      <c r="D71" s="46"/>
      <c r="E71" s="46"/>
      <c r="F71" s="46"/>
      <c r="G71" s="46"/>
    </row>
    <row r="72" spans="1:7" x14ac:dyDescent="0.25">
      <c r="A72" s="3" t="s">
        <v>291</v>
      </c>
      <c r="B72" s="46"/>
      <c r="C72" s="46"/>
      <c r="D72" s="46"/>
      <c r="E72" s="46"/>
      <c r="F72" s="46"/>
      <c r="G72" s="46"/>
    </row>
    <row r="73" spans="1:7" ht="30" x14ac:dyDescent="0.25">
      <c r="A73" s="64" t="s">
        <v>292</v>
      </c>
      <c r="B73" s="44">
        <v>0</v>
      </c>
      <c r="C73" s="44">
        <v>0</v>
      </c>
      <c r="D73" s="44">
        <v>0</v>
      </c>
      <c r="E73" s="44">
        <v>0</v>
      </c>
      <c r="F73" s="44">
        <v>0</v>
      </c>
      <c r="G73" s="44">
        <f>F73-B73</f>
        <v>0</v>
      </c>
    </row>
    <row r="74" spans="1:7" ht="30" x14ac:dyDescent="0.25">
      <c r="A74" s="64" t="s">
        <v>293</v>
      </c>
      <c r="B74" s="44">
        <v>0</v>
      </c>
      <c r="C74" s="44">
        <v>0</v>
      </c>
      <c r="D74" s="44">
        <v>0</v>
      </c>
      <c r="E74" s="44">
        <v>0</v>
      </c>
      <c r="F74" s="44">
        <v>0</v>
      </c>
      <c r="G74" s="44">
        <f>F74-B74</f>
        <v>0</v>
      </c>
    </row>
    <row r="75" spans="1:7" x14ac:dyDescent="0.25">
      <c r="A75" s="17" t="s">
        <v>294</v>
      </c>
      <c r="B75" s="4">
        <f t="shared" ref="B75:G75" si="4">B73+B74</f>
        <v>0</v>
      </c>
      <c r="C75" s="4">
        <f t="shared" si="4"/>
        <v>0</v>
      </c>
      <c r="D75" s="4">
        <f t="shared" si="4"/>
        <v>0</v>
      </c>
      <c r="E75" s="4">
        <f t="shared" si="4"/>
        <v>0</v>
      </c>
      <c r="F75" s="4">
        <f t="shared" si="4"/>
        <v>0</v>
      </c>
      <c r="G75" s="4">
        <f t="shared" si="4"/>
        <v>0</v>
      </c>
    </row>
    <row r="76" spans="1:7" x14ac:dyDescent="0.25">
      <c r="A76" s="52"/>
      <c r="B76" s="78"/>
      <c r="C76" s="78"/>
      <c r="D76" s="78"/>
      <c r="E76" s="78"/>
      <c r="F76" s="78"/>
      <c r="G76" s="78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scale="60" orientation="landscape" horizontalDpi="1200" verticalDpi="1200" r:id="rId1"/>
  <ignoredErrors>
    <ignoredError sqref="B40:F44 B64:F75 G64:G76 G40:G4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A10" zoomScale="75" zoomScaleNormal="75" workbookViewId="0">
      <selection activeCell="H86" sqref="H86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16" t="s">
        <v>295</v>
      </c>
      <c r="B1" s="208"/>
      <c r="C1" s="208"/>
      <c r="D1" s="208"/>
      <c r="E1" s="208"/>
      <c r="F1" s="208"/>
      <c r="G1" s="209"/>
    </row>
    <row r="2" spans="1:7" x14ac:dyDescent="0.25">
      <c r="A2" s="118" t="str">
        <f>'Formato 1'!A2</f>
        <v>MUNICIPIO DE SALAMANCA, GUANAJUATO</v>
      </c>
      <c r="B2" s="118"/>
      <c r="C2" s="118"/>
      <c r="D2" s="118"/>
      <c r="E2" s="118"/>
      <c r="F2" s="118"/>
      <c r="G2" s="118"/>
    </row>
    <row r="3" spans="1:7" x14ac:dyDescent="0.25">
      <c r="A3" s="119" t="s">
        <v>296</v>
      </c>
      <c r="B3" s="119"/>
      <c r="C3" s="119"/>
      <c r="D3" s="119"/>
      <c r="E3" s="119"/>
      <c r="F3" s="119"/>
      <c r="G3" s="119"/>
    </row>
    <row r="4" spans="1:7" x14ac:dyDescent="0.25">
      <c r="A4" s="119" t="s">
        <v>297</v>
      </c>
      <c r="B4" s="119"/>
      <c r="C4" s="119"/>
      <c r="D4" s="119"/>
      <c r="E4" s="119"/>
      <c r="F4" s="119"/>
      <c r="G4" s="119"/>
    </row>
    <row r="5" spans="1:7" x14ac:dyDescent="0.25">
      <c r="A5" s="119" t="str">
        <f>'Formato 3'!A4</f>
        <v>Del 1 de Enero al 31 de Diciembre de 2024 (b)</v>
      </c>
      <c r="B5" s="119"/>
      <c r="C5" s="119"/>
      <c r="D5" s="119"/>
      <c r="E5" s="119"/>
      <c r="F5" s="119"/>
      <c r="G5" s="119"/>
    </row>
    <row r="6" spans="1:7" x14ac:dyDescent="0.25">
      <c r="A6" s="120" t="s">
        <v>2</v>
      </c>
      <c r="B6" s="120"/>
      <c r="C6" s="120"/>
      <c r="D6" s="120"/>
      <c r="E6" s="120"/>
      <c r="F6" s="120"/>
      <c r="G6" s="120"/>
    </row>
    <row r="7" spans="1:7" x14ac:dyDescent="0.25">
      <c r="A7" s="214" t="s">
        <v>4</v>
      </c>
      <c r="B7" s="214" t="s">
        <v>298</v>
      </c>
      <c r="C7" s="214"/>
      <c r="D7" s="214"/>
      <c r="E7" s="214"/>
      <c r="F7" s="214"/>
      <c r="G7" s="215" t="s">
        <v>299</v>
      </c>
    </row>
    <row r="8" spans="1:7" ht="30" x14ac:dyDescent="0.25">
      <c r="A8" s="214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14"/>
    </row>
    <row r="9" spans="1:7" x14ac:dyDescent="0.25">
      <c r="A9" s="26" t="s">
        <v>304</v>
      </c>
      <c r="B9" s="176">
        <v>765476894.50999999</v>
      </c>
      <c r="C9" s="176">
        <v>266088181.62999997</v>
      </c>
      <c r="D9" s="176">
        <v>1031565076.1400001</v>
      </c>
      <c r="E9" s="176">
        <v>773054695.92999995</v>
      </c>
      <c r="F9" s="176">
        <v>769504191.76999998</v>
      </c>
      <c r="G9" s="176">
        <v>258510380.21000001</v>
      </c>
    </row>
    <row r="10" spans="1:7" x14ac:dyDescent="0.25">
      <c r="A10" s="79" t="s">
        <v>305</v>
      </c>
      <c r="B10" s="177">
        <v>357312914.80000001</v>
      </c>
      <c r="C10" s="177">
        <v>3.4924596548080444E-10</v>
      </c>
      <c r="D10" s="177">
        <v>357312914.80000001</v>
      </c>
      <c r="E10" s="177">
        <v>301737380.81</v>
      </c>
      <c r="F10" s="177">
        <v>301737380.81</v>
      </c>
      <c r="G10" s="177">
        <v>55575533.990000002</v>
      </c>
    </row>
    <row r="11" spans="1:7" x14ac:dyDescent="0.25">
      <c r="A11" s="80" t="s">
        <v>306</v>
      </c>
      <c r="B11" s="179">
        <v>191245982.88</v>
      </c>
      <c r="C11" s="179">
        <v>4745522.8</v>
      </c>
      <c r="D11" s="177">
        <v>195991505.68000001</v>
      </c>
      <c r="E11" s="179">
        <v>172448746.90000001</v>
      </c>
      <c r="F11" s="179">
        <v>172448746.90000001</v>
      </c>
      <c r="G11" s="177">
        <v>23542758.780000001</v>
      </c>
    </row>
    <row r="12" spans="1:7" x14ac:dyDescent="0.25">
      <c r="A12" s="80" t="s">
        <v>307</v>
      </c>
      <c r="B12" s="179">
        <v>2035624.21</v>
      </c>
      <c r="C12" s="179">
        <v>3700000</v>
      </c>
      <c r="D12" s="177">
        <v>5735624.21</v>
      </c>
      <c r="E12" s="179">
        <v>4870137.71</v>
      </c>
      <c r="F12" s="179">
        <v>4870137.71</v>
      </c>
      <c r="G12" s="177">
        <v>865486.5</v>
      </c>
    </row>
    <row r="13" spans="1:7" x14ac:dyDescent="0.25">
      <c r="A13" s="80" t="s">
        <v>308</v>
      </c>
      <c r="B13" s="179">
        <v>47451674.409999996</v>
      </c>
      <c r="C13" s="179">
        <v>-4036036.8</v>
      </c>
      <c r="D13" s="177">
        <v>43415637.609999999</v>
      </c>
      <c r="E13" s="179">
        <v>34064681.210000001</v>
      </c>
      <c r="F13" s="179">
        <v>34064681.210000001</v>
      </c>
      <c r="G13" s="177">
        <v>9350956.3999999985</v>
      </c>
    </row>
    <row r="14" spans="1:7" x14ac:dyDescent="0.25">
      <c r="A14" s="80" t="s">
        <v>309</v>
      </c>
      <c r="B14" s="179">
        <v>78209313.049999997</v>
      </c>
      <c r="C14" s="179">
        <v>1057652.56</v>
      </c>
      <c r="D14" s="177">
        <v>79266965.609999999</v>
      </c>
      <c r="E14" s="179">
        <v>64170845.729999997</v>
      </c>
      <c r="F14" s="179">
        <v>64170845.729999997</v>
      </c>
      <c r="G14" s="177">
        <v>15096119.880000003</v>
      </c>
    </row>
    <row r="15" spans="1:7" x14ac:dyDescent="0.25">
      <c r="A15" s="80" t="s">
        <v>310</v>
      </c>
      <c r="B15" s="179">
        <v>37557128.350000001</v>
      </c>
      <c r="C15" s="179">
        <v>-4718946.66</v>
      </c>
      <c r="D15" s="177">
        <v>32838181.690000001</v>
      </c>
      <c r="E15" s="179">
        <v>26182969.260000002</v>
      </c>
      <c r="F15" s="179">
        <v>26182969.260000002</v>
      </c>
      <c r="G15" s="177">
        <v>6655212.4299999997</v>
      </c>
    </row>
    <row r="16" spans="1:7" x14ac:dyDescent="0.25">
      <c r="A16" s="80" t="s">
        <v>311</v>
      </c>
      <c r="B16" s="179">
        <v>813191.9</v>
      </c>
      <c r="C16" s="179">
        <v>-748191.9</v>
      </c>
      <c r="D16" s="177">
        <v>65000</v>
      </c>
      <c r="E16" s="179">
        <v>0</v>
      </c>
      <c r="F16" s="179">
        <v>0</v>
      </c>
      <c r="G16" s="177">
        <v>65000</v>
      </c>
    </row>
    <row r="17" spans="1:7" x14ac:dyDescent="0.25">
      <c r="A17" s="80" t="s">
        <v>312</v>
      </c>
      <c r="B17" s="177">
        <v>0</v>
      </c>
      <c r="C17" s="177">
        <v>0</v>
      </c>
      <c r="D17" s="177">
        <v>0</v>
      </c>
      <c r="E17" s="177">
        <v>0</v>
      </c>
      <c r="F17" s="177">
        <v>0</v>
      </c>
      <c r="G17" s="177">
        <v>0</v>
      </c>
    </row>
    <row r="18" spans="1:7" x14ac:dyDescent="0.25">
      <c r="A18" s="79" t="s">
        <v>313</v>
      </c>
      <c r="B18" s="177">
        <v>62750120.950000003</v>
      </c>
      <c r="C18" s="177">
        <v>16599875.409999998</v>
      </c>
      <c r="D18" s="177">
        <v>79349996.359999999</v>
      </c>
      <c r="E18" s="177">
        <v>60182347.93</v>
      </c>
      <c r="F18" s="177">
        <v>60182347.93</v>
      </c>
      <c r="G18" s="177">
        <v>19167648.43</v>
      </c>
    </row>
    <row r="19" spans="1:7" x14ac:dyDescent="0.25">
      <c r="A19" s="80" t="s">
        <v>314</v>
      </c>
      <c r="B19" s="179">
        <v>8606526.8599999994</v>
      </c>
      <c r="C19" s="179">
        <v>599492.31999999995</v>
      </c>
      <c r="D19" s="177">
        <v>9206019.1799999997</v>
      </c>
      <c r="E19" s="179">
        <v>6550434.3099999996</v>
      </c>
      <c r="F19" s="179">
        <v>6550434.3099999996</v>
      </c>
      <c r="G19" s="177">
        <v>2655584.87</v>
      </c>
    </row>
    <row r="20" spans="1:7" x14ac:dyDescent="0.25">
      <c r="A20" s="80" t="s">
        <v>315</v>
      </c>
      <c r="B20" s="179">
        <v>1476146.37</v>
      </c>
      <c r="C20" s="179">
        <v>1040000</v>
      </c>
      <c r="D20" s="177">
        <v>2516146.37</v>
      </c>
      <c r="E20" s="179">
        <v>1727555.66</v>
      </c>
      <c r="F20" s="179">
        <v>1727555.66</v>
      </c>
      <c r="G20" s="177">
        <v>788590.7100000002</v>
      </c>
    </row>
    <row r="21" spans="1:7" x14ac:dyDescent="0.25">
      <c r="A21" s="80" t="s">
        <v>316</v>
      </c>
      <c r="B21" s="179">
        <v>4133900</v>
      </c>
      <c r="C21" s="179">
        <v>-4000000</v>
      </c>
      <c r="D21" s="177">
        <v>133900</v>
      </c>
      <c r="E21" s="179">
        <v>19720</v>
      </c>
      <c r="F21" s="179">
        <v>19720</v>
      </c>
      <c r="G21" s="177">
        <v>114180</v>
      </c>
    </row>
    <row r="22" spans="1:7" x14ac:dyDescent="0.25">
      <c r="A22" s="80" t="s">
        <v>317</v>
      </c>
      <c r="B22" s="179">
        <v>21152657.219999999</v>
      </c>
      <c r="C22" s="179">
        <v>7218274.2800000003</v>
      </c>
      <c r="D22" s="177">
        <v>28370931.5</v>
      </c>
      <c r="E22" s="179">
        <v>17731493.73</v>
      </c>
      <c r="F22" s="179">
        <v>17731493.73</v>
      </c>
      <c r="G22" s="177">
        <v>10639437.77</v>
      </c>
    </row>
    <row r="23" spans="1:7" x14ac:dyDescent="0.25">
      <c r="A23" s="80" t="s">
        <v>318</v>
      </c>
      <c r="B23" s="179">
        <v>1303787.94</v>
      </c>
      <c r="C23" s="179">
        <v>633673.62</v>
      </c>
      <c r="D23" s="177">
        <v>1937461.56</v>
      </c>
      <c r="E23" s="179">
        <v>1336190.27</v>
      </c>
      <c r="F23" s="179">
        <v>1336190.27</v>
      </c>
      <c r="G23" s="177">
        <v>601271.29</v>
      </c>
    </row>
    <row r="24" spans="1:7" x14ac:dyDescent="0.25">
      <c r="A24" s="80" t="s">
        <v>319</v>
      </c>
      <c r="B24" s="179">
        <v>1471867.98</v>
      </c>
      <c r="C24" s="179">
        <v>14364141.43</v>
      </c>
      <c r="D24" s="177">
        <v>15836009.41</v>
      </c>
      <c r="E24" s="179">
        <v>14559185.26</v>
      </c>
      <c r="F24" s="179">
        <v>14559185.26</v>
      </c>
      <c r="G24" s="177">
        <v>1276824.1500000004</v>
      </c>
    </row>
    <row r="25" spans="1:7" x14ac:dyDescent="0.25">
      <c r="A25" s="80" t="s">
        <v>320</v>
      </c>
      <c r="B25" s="179">
        <v>11407052.77</v>
      </c>
      <c r="C25" s="179">
        <v>-1568451.5</v>
      </c>
      <c r="D25" s="177">
        <v>9838601.2699999996</v>
      </c>
      <c r="E25" s="179">
        <v>8420679.1600000001</v>
      </c>
      <c r="F25" s="179">
        <v>8420679.1600000001</v>
      </c>
      <c r="G25" s="177">
        <v>1417922.1099999994</v>
      </c>
    </row>
    <row r="26" spans="1:7" x14ac:dyDescent="0.25">
      <c r="A26" s="80" t="s">
        <v>321</v>
      </c>
      <c r="B26" s="179">
        <v>0</v>
      </c>
      <c r="C26" s="179">
        <v>21767.040000000001</v>
      </c>
      <c r="D26" s="177">
        <v>21767.040000000001</v>
      </c>
      <c r="E26" s="179">
        <v>0</v>
      </c>
      <c r="F26" s="179">
        <v>0</v>
      </c>
      <c r="G26" s="177">
        <v>21767.040000000001</v>
      </c>
    </row>
    <row r="27" spans="1:7" x14ac:dyDescent="0.25">
      <c r="A27" s="80" t="s">
        <v>322</v>
      </c>
      <c r="B27" s="179">
        <v>13198181.810000001</v>
      </c>
      <c r="C27" s="179">
        <v>-1709021.78</v>
      </c>
      <c r="D27" s="177">
        <v>11489160.030000001</v>
      </c>
      <c r="E27" s="179">
        <v>9837089.5399999991</v>
      </c>
      <c r="F27" s="179">
        <v>9837089.5399999991</v>
      </c>
      <c r="G27" s="177">
        <v>1652070.4900000021</v>
      </c>
    </row>
    <row r="28" spans="1:7" x14ac:dyDescent="0.25">
      <c r="A28" s="79" t="s">
        <v>323</v>
      </c>
      <c r="B28" s="177">
        <v>132756699.63000001</v>
      </c>
      <c r="C28" s="177">
        <v>29183437.099999994</v>
      </c>
      <c r="D28" s="177">
        <v>161940136.73000002</v>
      </c>
      <c r="E28" s="177">
        <v>132240070.05</v>
      </c>
      <c r="F28" s="177">
        <v>130469970.05</v>
      </c>
      <c r="G28" s="177">
        <v>29700066.680000007</v>
      </c>
    </row>
    <row r="29" spans="1:7" x14ac:dyDescent="0.25">
      <c r="A29" s="80" t="s">
        <v>324</v>
      </c>
      <c r="B29" s="179">
        <v>37494137.090000004</v>
      </c>
      <c r="C29" s="179">
        <v>1111525.68</v>
      </c>
      <c r="D29" s="177">
        <v>38605662.770000003</v>
      </c>
      <c r="E29" s="179">
        <v>35050777.729999997</v>
      </c>
      <c r="F29" s="179">
        <v>35050777.729999997</v>
      </c>
      <c r="G29" s="177">
        <v>3554885.0400000066</v>
      </c>
    </row>
    <row r="30" spans="1:7" x14ac:dyDescent="0.25">
      <c r="A30" s="80" t="s">
        <v>325</v>
      </c>
      <c r="B30" s="179">
        <v>5219716.07</v>
      </c>
      <c r="C30" s="179">
        <v>3342539.15</v>
      </c>
      <c r="D30" s="177">
        <v>8562255.2200000007</v>
      </c>
      <c r="E30" s="179">
        <v>7947022.3700000001</v>
      </c>
      <c r="F30" s="179">
        <v>7947022.3700000001</v>
      </c>
      <c r="G30" s="177">
        <v>615232.85000000056</v>
      </c>
    </row>
    <row r="31" spans="1:7" x14ac:dyDescent="0.25">
      <c r="A31" s="80" t="s">
        <v>326</v>
      </c>
      <c r="B31" s="179">
        <v>26738842.43</v>
      </c>
      <c r="C31" s="179">
        <v>6778782.7300000004</v>
      </c>
      <c r="D31" s="177">
        <v>33517625.16</v>
      </c>
      <c r="E31" s="179">
        <v>25116241.010000002</v>
      </c>
      <c r="F31" s="179">
        <v>25116241.010000002</v>
      </c>
      <c r="G31" s="177">
        <v>8401384.1499999985</v>
      </c>
    </row>
    <row r="32" spans="1:7" x14ac:dyDescent="0.25">
      <c r="A32" s="80" t="s">
        <v>327</v>
      </c>
      <c r="B32" s="179">
        <v>8420250</v>
      </c>
      <c r="C32" s="179">
        <v>-515500</v>
      </c>
      <c r="D32" s="177">
        <v>7904750</v>
      </c>
      <c r="E32" s="179">
        <v>5964944.3099999996</v>
      </c>
      <c r="F32" s="179">
        <v>5964944.3099999996</v>
      </c>
      <c r="G32" s="177">
        <v>1939805.6900000004</v>
      </c>
    </row>
    <row r="33" spans="1:7" ht="14.45" customHeight="1" x14ac:dyDescent="0.25">
      <c r="A33" s="80" t="s">
        <v>328</v>
      </c>
      <c r="B33" s="179">
        <v>18026625.870000001</v>
      </c>
      <c r="C33" s="179">
        <v>2781140.21</v>
      </c>
      <c r="D33" s="177">
        <v>20807766.080000002</v>
      </c>
      <c r="E33" s="179">
        <v>13767099.640000001</v>
      </c>
      <c r="F33" s="179">
        <v>13767099.640000001</v>
      </c>
      <c r="G33" s="177">
        <v>7040666.4400000013</v>
      </c>
    </row>
    <row r="34" spans="1:7" ht="14.45" customHeight="1" x14ac:dyDescent="0.25">
      <c r="A34" s="80" t="s">
        <v>329</v>
      </c>
      <c r="B34" s="179">
        <v>6194420</v>
      </c>
      <c r="C34" s="179">
        <v>18027.52</v>
      </c>
      <c r="D34" s="177">
        <v>6212447.5199999996</v>
      </c>
      <c r="E34" s="179">
        <v>4617617.16</v>
      </c>
      <c r="F34" s="179">
        <v>4617617.16</v>
      </c>
      <c r="G34" s="177">
        <v>1594830.3599999994</v>
      </c>
    </row>
    <row r="35" spans="1:7" ht="14.45" customHeight="1" x14ac:dyDescent="0.25">
      <c r="A35" s="80" t="s">
        <v>330</v>
      </c>
      <c r="B35" s="179">
        <v>1462222.95</v>
      </c>
      <c r="C35" s="179">
        <v>-292146.90999999997</v>
      </c>
      <c r="D35" s="177">
        <v>1170076.04</v>
      </c>
      <c r="E35" s="179">
        <v>132136.89000000001</v>
      </c>
      <c r="F35" s="179">
        <v>132136.89000000001</v>
      </c>
      <c r="G35" s="177">
        <v>1037939.15</v>
      </c>
    </row>
    <row r="36" spans="1:7" ht="14.45" customHeight="1" x14ac:dyDescent="0.25">
      <c r="A36" s="80" t="s">
        <v>331</v>
      </c>
      <c r="B36" s="179">
        <v>7780475.7999999998</v>
      </c>
      <c r="C36" s="179">
        <v>25412467.609999999</v>
      </c>
      <c r="D36" s="177">
        <v>33192943.41</v>
      </c>
      <c r="E36" s="179">
        <v>31261335.190000001</v>
      </c>
      <c r="F36" s="179">
        <v>31261335.190000001</v>
      </c>
      <c r="G36" s="177">
        <v>1931608.2199999988</v>
      </c>
    </row>
    <row r="37" spans="1:7" ht="14.45" customHeight="1" x14ac:dyDescent="0.25">
      <c r="A37" s="80" t="s">
        <v>332</v>
      </c>
      <c r="B37" s="179">
        <v>21420009.420000002</v>
      </c>
      <c r="C37" s="179">
        <v>-9453398.8900000006</v>
      </c>
      <c r="D37" s="177">
        <v>11966610.530000001</v>
      </c>
      <c r="E37" s="179">
        <v>8382895.75</v>
      </c>
      <c r="F37" s="179">
        <v>6612795.75</v>
      </c>
      <c r="G37" s="177">
        <v>3583714.7800000012</v>
      </c>
    </row>
    <row r="38" spans="1:7" x14ac:dyDescent="0.25">
      <c r="A38" s="79" t="s">
        <v>333</v>
      </c>
      <c r="B38" s="177">
        <v>111561309.2</v>
      </c>
      <c r="C38" s="177">
        <v>28557686.57</v>
      </c>
      <c r="D38" s="177">
        <v>140118995.77000001</v>
      </c>
      <c r="E38" s="177">
        <v>125883222.47</v>
      </c>
      <c r="F38" s="177">
        <v>125883222.47</v>
      </c>
      <c r="G38" s="177">
        <v>14235773.300000014</v>
      </c>
    </row>
    <row r="39" spans="1:7" x14ac:dyDescent="0.25">
      <c r="A39" s="80" t="s">
        <v>334</v>
      </c>
      <c r="B39" s="179">
        <v>1103361.75</v>
      </c>
      <c r="C39" s="179">
        <v>500000</v>
      </c>
      <c r="D39" s="177">
        <v>1603361.75</v>
      </c>
      <c r="E39" s="179">
        <v>1121413.44</v>
      </c>
      <c r="F39" s="179">
        <v>1121413.44</v>
      </c>
      <c r="G39" s="177">
        <v>481948.31000000006</v>
      </c>
    </row>
    <row r="40" spans="1:7" x14ac:dyDescent="0.25">
      <c r="A40" s="80" t="s">
        <v>335</v>
      </c>
      <c r="B40" s="179">
        <v>77843507.370000005</v>
      </c>
      <c r="C40" s="179">
        <v>9617518.7100000009</v>
      </c>
      <c r="D40" s="177">
        <v>87461026.080000013</v>
      </c>
      <c r="E40" s="179">
        <v>85461026.079999998</v>
      </c>
      <c r="F40" s="179">
        <v>85461026.079999998</v>
      </c>
      <c r="G40" s="177">
        <v>2000000.0000000149</v>
      </c>
    </row>
    <row r="41" spans="1:7" x14ac:dyDescent="0.25">
      <c r="A41" s="80" t="s">
        <v>336</v>
      </c>
      <c r="B41" s="179">
        <v>2575000</v>
      </c>
      <c r="C41" s="179">
        <v>9645075</v>
      </c>
      <c r="D41" s="177">
        <v>12220075</v>
      </c>
      <c r="E41" s="179">
        <v>10746102.5</v>
      </c>
      <c r="F41" s="179">
        <v>10746102.5</v>
      </c>
      <c r="G41" s="177">
        <v>1473972.5</v>
      </c>
    </row>
    <row r="42" spans="1:7" x14ac:dyDescent="0.25">
      <c r="A42" s="80" t="s">
        <v>337</v>
      </c>
      <c r="B42" s="179">
        <v>29421440.079999998</v>
      </c>
      <c r="C42" s="179">
        <v>8795092.8599999994</v>
      </c>
      <c r="D42" s="177">
        <v>38216532.939999998</v>
      </c>
      <c r="E42" s="179">
        <v>28554680.449999999</v>
      </c>
      <c r="F42" s="179">
        <v>28554680.449999999</v>
      </c>
      <c r="G42" s="177">
        <v>9661852.4899999984</v>
      </c>
    </row>
    <row r="43" spans="1:7" x14ac:dyDescent="0.25">
      <c r="A43" s="80" t="s">
        <v>338</v>
      </c>
      <c r="B43" s="177">
        <v>0</v>
      </c>
      <c r="C43" s="177">
        <v>0</v>
      </c>
      <c r="D43" s="177">
        <v>0</v>
      </c>
      <c r="E43" s="177">
        <v>0</v>
      </c>
      <c r="F43" s="177">
        <v>0</v>
      </c>
      <c r="G43" s="177">
        <v>0</v>
      </c>
    </row>
    <row r="44" spans="1:7" x14ac:dyDescent="0.25">
      <c r="A44" s="80" t="s">
        <v>339</v>
      </c>
      <c r="B44" s="179">
        <v>618000</v>
      </c>
      <c r="C44" s="179">
        <v>0</v>
      </c>
      <c r="D44" s="177">
        <v>618000</v>
      </c>
      <c r="E44" s="179">
        <v>0</v>
      </c>
      <c r="F44" s="179">
        <v>0</v>
      </c>
      <c r="G44" s="177">
        <v>618000</v>
      </c>
    </row>
    <row r="45" spans="1:7" x14ac:dyDescent="0.25">
      <c r="A45" s="80" t="s">
        <v>340</v>
      </c>
      <c r="B45" s="177">
        <v>0</v>
      </c>
      <c r="C45" s="177">
        <v>0</v>
      </c>
      <c r="D45" s="177">
        <v>0</v>
      </c>
      <c r="E45" s="177">
        <v>0</v>
      </c>
      <c r="F45" s="177">
        <v>0</v>
      </c>
      <c r="G45" s="177">
        <v>0</v>
      </c>
    </row>
    <row r="46" spans="1:7" x14ac:dyDescent="0.25">
      <c r="A46" s="80" t="s">
        <v>341</v>
      </c>
      <c r="B46" s="177">
        <v>0</v>
      </c>
      <c r="C46" s="177">
        <v>0</v>
      </c>
      <c r="D46" s="177">
        <v>0</v>
      </c>
      <c r="E46" s="177">
        <v>0</v>
      </c>
      <c r="F46" s="177">
        <v>0</v>
      </c>
      <c r="G46" s="177">
        <v>0</v>
      </c>
    </row>
    <row r="47" spans="1:7" x14ac:dyDescent="0.25">
      <c r="A47" s="80" t="s">
        <v>342</v>
      </c>
      <c r="B47" s="177">
        <v>0</v>
      </c>
      <c r="C47" s="177">
        <v>0</v>
      </c>
      <c r="D47" s="177">
        <v>0</v>
      </c>
      <c r="E47" s="177">
        <v>0</v>
      </c>
      <c r="F47" s="177">
        <v>0</v>
      </c>
      <c r="G47" s="177">
        <v>0</v>
      </c>
    </row>
    <row r="48" spans="1:7" x14ac:dyDescent="0.25">
      <c r="A48" s="79" t="s">
        <v>343</v>
      </c>
      <c r="B48" s="177">
        <v>28710002.400000002</v>
      </c>
      <c r="C48" s="177">
        <v>20407505.109999999</v>
      </c>
      <c r="D48" s="177">
        <v>49117507.509999998</v>
      </c>
      <c r="E48" s="177">
        <v>25062112.909999996</v>
      </c>
      <c r="F48" s="177">
        <v>23281708.75</v>
      </c>
      <c r="G48" s="177">
        <v>24055394.599999998</v>
      </c>
    </row>
    <row r="49" spans="1:7" x14ac:dyDescent="0.25">
      <c r="A49" s="80" t="s">
        <v>344</v>
      </c>
      <c r="B49" s="179">
        <v>4098953.22</v>
      </c>
      <c r="C49" s="179">
        <v>934698.77</v>
      </c>
      <c r="D49" s="177">
        <v>5033651.99</v>
      </c>
      <c r="E49" s="179">
        <v>4047255.62</v>
      </c>
      <c r="F49" s="179">
        <v>4047255.62</v>
      </c>
      <c r="G49" s="177">
        <v>986396.37000000011</v>
      </c>
    </row>
    <row r="50" spans="1:7" x14ac:dyDescent="0.25">
      <c r="A50" s="80" t="s">
        <v>345</v>
      </c>
      <c r="B50" s="179">
        <v>692551.1</v>
      </c>
      <c r="C50" s="179">
        <v>11828172.73</v>
      </c>
      <c r="D50" s="177">
        <v>12520723.83</v>
      </c>
      <c r="E50" s="179">
        <v>2269471.3199999998</v>
      </c>
      <c r="F50" s="179">
        <v>1204271.1599999999</v>
      </c>
      <c r="G50" s="177">
        <v>10251252.51</v>
      </c>
    </row>
    <row r="51" spans="1:7" x14ac:dyDescent="0.25">
      <c r="A51" s="80" t="s">
        <v>346</v>
      </c>
      <c r="B51" s="179">
        <v>454101.25</v>
      </c>
      <c r="C51" s="179">
        <v>0</v>
      </c>
      <c r="D51" s="177">
        <v>454101.25</v>
      </c>
      <c r="E51" s="179">
        <v>22616.49</v>
      </c>
      <c r="F51" s="179">
        <v>22616.49</v>
      </c>
      <c r="G51" s="177">
        <v>431484.76</v>
      </c>
    </row>
    <row r="52" spans="1:7" x14ac:dyDescent="0.25">
      <c r="A52" s="80" t="s">
        <v>347</v>
      </c>
      <c r="B52" s="179">
        <v>5173225</v>
      </c>
      <c r="C52" s="179">
        <v>4913110</v>
      </c>
      <c r="D52" s="177">
        <v>10086335</v>
      </c>
      <c r="E52" s="179">
        <v>6484144</v>
      </c>
      <c r="F52" s="179">
        <v>5768940</v>
      </c>
      <c r="G52" s="177">
        <v>3602191</v>
      </c>
    </row>
    <row r="53" spans="1:7" x14ac:dyDescent="0.25">
      <c r="A53" s="80" t="s">
        <v>348</v>
      </c>
      <c r="B53" s="179">
        <v>1291320.53</v>
      </c>
      <c r="C53" s="179">
        <v>-479900.53</v>
      </c>
      <c r="D53" s="177">
        <v>811420</v>
      </c>
      <c r="E53" s="179">
        <v>811420</v>
      </c>
      <c r="F53" s="179">
        <v>811420</v>
      </c>
      <c r="G53" s="177">
        <v>0</v>
      </c>
    </row>
    <row r="54" spans="1:7" x14ac:dyDescent="0.25">
      <c r="A54" s="80" t="s">
        <v>349</v>
      </c>
      <c r="B54" s="179">
        <v>15329438.5</v>
      </c>
      <c r="C54" s="179">
        <v>-9203683.3200000003</v>
      </c>
      <c r="D54" s="177">
        <v>6125755.1799999997</v>
      </c>
      <c r="E54" s="179">
        <v>2452020.38</v>
      </c>
      <c r="F54" s="179">
        <v>2452020.38</v>
      </c>
      <c r="G54" s="177">
        <v>3673734.8</v>
      </c>
    </row>
    <row r="55" spans="1:7" x14ac:dyDescent="0.25">
      <c r="A55" s="80" t="s">
        <v>350</v>
      </c>
      <c r="B55" s="177">
        <v>0</v>
      </c>
      <c r="C55" s="177">
        <v>0</v>
      </c>
      <c r="D55" s="177">
        <v>0</v>
      </c>
      <c r="E55" s="177">
        <v>0</v>
      </c>
      <c r="F55" s="177">
        <v>0</v>
      </c>
      <c r="G55" s="177">
        <v>0</v>
      </c>
    </row>
    <row r="56" spans="1:7" x14ac:dyDescent="0.25">
      <c r="A56" s="80" t="s">
        <v>351</v>
      </c>
      <c r="B56" s="179">
        <v>1030000</v>
      </c>
      <c r="C56" s="179">
        <v>13004107.460000001</v>
      </c>
      <c r="D56" s="177">
        <v>14034107.460000001</v>
      </c>
      <c r="E56" s="179">
        <v>8975185.0999999996</v>
      </c>
      <c r="F56" s="179">
        <v>8975185.0999999996</v>
      </c>
      <c r="G56" s="177">
        <v>5058922.3600000013</v>
      </c>
    </row>
    <row r="57" spans="1:7" x14ac:dyDescent="0.25">
      <c r="A57" s="80" t="s">
        <v>352</v>
      </c>
      <c r="B57" s="179">
        <v>640412.80000000005</v>
      </c>
      <c r="C57" s="179">
        <v>-589000</v>
      </c>
      <c r="D57" s="177">
        <v>51412.800000000047</v>
      </c>
      <c r="E57" s="179">
        <v>0</v>
      </c>
      <c r="F57" s="179">
        <v>0</v>
      </c>
      <c r="G57" s="177">
        <v>51412.800000000047</v>
      </c>
    </row>
    <row r="58" spans="1:7" x14ac:dyDescent="0.25">
      <c r="A58" s="79" t="s">
        <v>353</v>
      </c>
      <c r="B58" s="177">
        <v>67450345.030000001</v>
      </c>
      <c r="C58" s="177">
        <v>160687260.22999999</v>
      </c>
      <c r="D58" s="177">
        <v>228137605.25999999</v>
      </c>
      <c r="E58" s="177">
        <v>127949561.75999999</v>
      </c>
      <c r="F58" s="177">
        <v>127949561.75999999</v>
      </c>
      <c r="G58" s="177">
        <v>100188043.49999999</v>
      </c>
    </row>
    <row r="59" spans="1:7" x14ac:dyDescent="0.25">
      <c r="A59" s="80" t="s">
        <v>354</v>
      </c>
      <c r="B59" s="179">
        <v>55000000</v>
      </c>
      <c r="C59" s="179">
        <v>145390745.44999999</v>
      </c>
      <c r="D59" s="177">
        <v>200390745.44999999</v>
      </c>
      <c r="E59" s="179">
        <v>125641576.69</v>
      </c>
      <c r="F59" s="179">
        <v>125641576.69</v>
      </c>
      <c r="G59" s="177">
        <v>74749168.75999999</v>
      </c>
    </row>
    <row r="60" spans="1:7" x14ac:dyDescent="0.25">
      <c r="A60" s="80" t="s">
        <v>355</v>
      </c>
      <c r="B60" s="179">
        <v>12450345.029999999</v>
      </c>
      <c r="C60" s="179">
        <v>15296514.779999999</v>
      </c>
      <c r="D60" s="177">
        <v>27746859.809999999</v>
      </c>
      <c r="E60" s="179">
        <v>2307985.0699999998</v>
      </c>
      <c r="F60" s="179">
        <v>2307985.0699999998</v>
      </c>
      <c r="G60" s="177">
        <v>25438874.739999998</v>
      </c>
    </row>
    <row r="61" spans="1:7" x14ac:dyDescent="0.25">
      <c r="A61" s="80" t="s">
        <v>356</v>
      </c>
      <c r="B61" s="177">
        <v>0</v>
      </c>
      <c r="C61" s="177">
        <v>0</v>
      </c>
      <c r="D61" s="177">
        <v>0</v>
      </c>
      <c r="E61" s="177">
        <v>0</v>
      </c>
      <c r="F61" s="177">
        <v>0</v>
      </c>
      <c r="G61" s="177">
        <v>0</v>
      </c>
    </row>
    <row r="62" spans="1:7" x14ac:dyDescent="0.25">
      <c r="A62" s="79" t="s">
        <v>357</v>
      </c>
      <c r="B62" s="177">
        <v>4935502.5</v>
      </c>
      <c r="C62" s="177">
        <v>10652417.210000001</v>
      </c>
      <c r="D62" s="177">
        <v>15587919.710000001</v>
      </c>
      <c r="E62" s="177">
        <v>0</v>
      </c>
      <c r="F62" s="177">
        <v>0</v>
      </c>
      <c r="G62" s="177">
        <v>15587919.710000001</v>
      </c>
    </row>
    <row r="63" spans="1:7" x14ac:dyDescent="0.25">
      <c r="A63" s="80" t="s">
        <v>358</v>
      </c>
      <c r="B63" s="177">
        <v>0</v>
      </c>
      <c r="C63" s="177">
        <v>0</v>
      </c>
      <c r="D63" s="177">
        <v>0</v>
      </c>
      <c r="E63" s="177">
        <v>0</v>
      </c>
      <c r="F63" s="177">
        <v>0</v>
      </c>
      <c r="G63" s="177">
        <v>0</v>
      </c>
    </row>
    <row r="64" spans="1:7" x14ac:dyDescent="0.25">
      <c r="A64" s="80" t="s">
        <v>359</v>
      </c>
      <c r="B64" s="177">
        <v>0</v>
      </c>
      <c r="C64" s="177">
        <v>0</v>
      </c>
      <c r="D64" s="177">
        <v>0</v>
      </c>
      <c r="E64" s="177">
        <v>0</v>
      </c>
      <c r="F64" s="177">
        <v>0</v>
      </c>
      <c r="G64" s="177">
        <v>0</v>
      </c>
    </row>
    <row r="65" spans="1:7" x14ac:dyDescent="0.25">
      <c r="A65" s="80" t="s">
        <v>360</v>
      </c>
      <c r="B65" s="177">
        <v>0</v>
      </c>
      <c r="C65" s="177">
        <v>0</v>
      </c>
      <c r="D65" s="177">
        <v>0</v>
      </c>
      <c r="E65" s="177">
        <v>0</v>
      </c>
      <c r="F65" s="177">
        <v>0</v>
      </c>
      <c r="G65" s="177">
        <v>0</v>
      </c>
    </row>
    <row r="66" spans="1:7" x14ac:dyDescent="0.25">
      <c r="A66" s="80" t="s">
        <v>361</v>
      </c>
      <c r="B66" s="177">
        <v>0</v>
      </c>
      <c r="C66" s="177">
        <v>0</v>
      </c>
      <c r="D66" s="177">
        <v>0</v>
      </c>
      <c r="E66" s="177">
        <v>0</v>
      </c>
      <c r="F66" s="177">
        <v>0</v>
      </c>
      <c r="G66" s="177">
        <v>0</v>
      </c>
    </row>
    <row r="67" spans="1:7" x14ac:dyDescent="0.25">
      <c r="A67" s="80" t="s">
        <v>362</v>
      </c>
      <c r="B67" s="177">
        <v>0</v>
      </c>
      <c r="C67" s="177">
        <v>0</v>
      </c>
      <c r="D67" s="177">
        <v>0</v>
      </c>
      <c r="E67" s="177">
        <v>0</v>
      </c>
      <c r="F67" s="177">
        <v>0</v>
      </c>
      <c r="G67" s="177">
        <v>0</v>
      </c>
    </row>
    <row r="68" spans="1:7" x14ac:dyDescent="0.25">
      <c r="A68" s="80" t="s">
        <v>363</v>
      </c>
      <c r="B68" s="177">
        <v>0</v>
      </c>
      <c r="C68" s="177">
        <v>0</v>
      </c>
      <c r="D68" s="177">
        <v>0</v>
      </c>
      <c r="E68" s="177">
        <v>0</v>
      </c>
      <c r="F68" s="177">
        <v>0</v>
      </c>
      <c r="G68" s="177">
        <v>0</v>
      </c>
    </row>
    <row r="69" spans="1:7" x14ac:dyDescent="0.25">
      <c r="A69" s="80" t="s">
        <v>364</v>
      </c>
      <c r="B69" s="177">
        <v>0</v>
      </c>
      <c r="C69" s="177">
        <v>0</v>
      </c>
      <c r="D69" s="177">
        <v>0</v>
      </c>
      <c r="E69" s="177">
        <v>0</v>
      </c>
      <c r="F69" s="177">
        <v>0</v>
      </c>
      <c r="G69" s="177">
        <v>0</v>
      </c>
    </row>
    <row r="70" spans="1:7" x14ac:dyDescent="0.25">
      <c r="A70" s="80" t="s">
        <v>365</v>
      </c>
      <c r="B70" s="179">
        <v>4935502.5</v>
      </c>
      <c r="C70" s="179">
        <v>10652417.210000001</v>
      </c>
      <c r="D70" s="177">
        <v>15587919.710000001</v>
      </c>
      <c r="E70" s="179">
        <v>0</v>
      </c>
      <c r="F70" s="179">
        <v>0</v>
      </c>
      <c r="G70" s="177">
        <v>15587919.710000001</v>
      </c>
    </row>
    <row r="71" spans="1:7" x14ac:dyDescent="0.25">
      <c r="A71" s="79" t="s">
        <v>366</v>
      </c>
      <c r="B71" s="177">
        <v>0</v>
      </c>
      <c r="C71" s="177">
        <v>0</v>
      </c>
      <c r="D71" s="177">
        <v>0</v>
      </c>
      <c r="E71" s="177">
        <v>0</v>
      </c>
      <c r="F71" s="177">
        <v>0</v>
      </c>
      <c r="G71" s="177">
        <v>0</v>
      </c>
    </row>
    <row r="72" spans="1:7" x14ac:dyDescent="0.25">
      <c r="A72" s="80" t="s">
        <v>367</v>
      </c>
      <c r="B72" s="177">
        <v>0</v>
      </c>
      <c r="C72" s="177">
        <v>0</v>
      </c>
      <c r="D72" s="177">
        <v>0</v>
      </c>
      <c r="E72" s="177">
        <v>0</v>
      </c>
      <c r="F72" s="177">
        <v>0</v>
      </c>
      <c r="G72" s="177">
        <v>0</v>
      </c>
    </row>
    <row r="73" spans="1:7" x14ac:dyDescent="0.25">
      <c r="A73" s="80" t="s">
        <v>368</v>
      </c>
      <c r="B73" s="177">
        <v>0</v>
      </c>
      <c r="C73" s="177">
        <v>0</v>
      </c>
      <c r="D73" s="177">
        <v>0</v>
      </c>
      <c r="E73" s="177">
        <v>0</v>
      </c>
      <c r="F73" s="177">
        <v>0</v>
      </c>
      <c r="G73" s="177">
        <v>0</v>
      </c>
    </row>
    <row r="74" spans="1:7" x14ac:dyDescent="0.25">
      <c r="A74" s="80" t="s">
        <v>369</v>
      </c>
      <c r="B74" s="177">
        <v>0</v>
      </c>
      <c r="C74" s="177">
        <v>0</v>
      </c>
      <c r="D74" s="177">
        <v>0</v>
      </c>
      <c r="E74" s="177">
        <v>0</v>
      </c>
      <c r="F74" s="177">
        <v>0</v>
      </c>
      <c r="G74" s="177">
        <v>0</v>
      </c>
    </row>
    <row r="75" spans="1:7" x14ac:dyDescent="0.25">
      <c r="A75" s="79" t="s">
        <v>370</v>
      </c>
      <c r="B75" s="177">
        <v>0</v>
      </c>
      <c r="C75" s="177">
        <v>0</v>
      </c>
      <c r="D75" s="177">
        <v>0</v>
      </c>
      <c r="E75" s="177">
        <v>0</v>
      </c>
      <c r="F75" s="177">
        <v>0</v>
      </c>
      <c r="G75" s="177">
        <v>0</v>
      </c>
    </row>
    <row r="76" spans="1:7" x14ac:dyDescent="0.25">
      <c r="A76" s="80" t="s">
        <v>371</v>
      </c>
      <c r="B76" s="177">
        <v>0</v>
      </c>
      <c r="C76" s="177">
        <v>0</v>
      </c>
      <c r="D76" s="177">
        <v>0</v>
      </c>
      <c r="E76" s="177">
        <v>0</v>
      </c>
      <c r="F76" s="177">
        <v>0</v>
      </c>
      <c r="G76" s="177">
        <v>0</v>
      </c>
    </row>
    <row r="77" spans="1:7" x14ac:dyDescent="0.25">
      <c r="A77" s="80" t="s">
        <v>372</v>
      </c>
      <c r="B77" s="177">
        <v>0</v>
      </c>
      <c r="C77" s="177">
        <v>0</v>
      </c>
      <c r="D77" s="177">
        <v>0</v>
      </c>
      <c r="E77" s="177">
        <v>0</v>
      </c>
      <c r="F77" s="177">
        <v>0</v>
      </c>
      <c r="G77" s="177">
        <v>0</v>
      </c>
    </row>
    <row r="78" spans="1:7" x14ac:dyDescent="0.25">
      <c r="A78" s="80" t="s">
        <v>373</v>
      </c>
      <c r="B78" s="177">
        <v>0</v>
      </c>
      <c r="C78" s="177">
        <v>0</v>
      </c>
      <c r="D78" s="177">
        <v>0</v>
      </c>
      <c r="E78" s="177">
        <v>0</v>
      </c>
      <c r="F78" s="177">
        <v>0</v>
      </c>
      <c r="G78" s="177">
        <v>0</v>
      </c>
    </row>
    <row r="79" spans="1:7" x14ac:dyDescent="0.25">
      <c r="A79" s="80" t="s">
        <v>374</v>
      </c>
      <c r="B79" s="177">
        <v>0</v>
      </c>
      <c r="C79" s="177">
        <v>0</v>
      </c>
      <c r="D79" s="177">
        <v>0</v>
      </c>
      <c r="E79" s="177">
        <v>0</v>
      </c>
      <c r="F79" s="177">
        <v>0</v>
      </c>
      <c r="G79" s="177">
        <v>0</v>
      </c>
    </row>
    <row r="80" spans="1:7" x14ac:dyDescent="0.25">
      <c r="A80" s="80" t="s">
        <v>375</v>
      </c>
      <c r="B80" s="177">
        <v>0</v>
      </c>
      <c r="C80" s="177">
        <v>0</v>
      </c>
      <c r="D80" s="177">
        <v>0</v>
      </c>
      <c r="E80" s="177">
        <v>0</v>
      </c>
      <c r="F80" s="177">
        <v>0</v>
      </c>
      <c r="G80" s="177">
        <v>0</v>
      </c>
    </row>
    <row r="81" spans="1:7" x14ac:dyDescent="0.25">
      <c r="A81" s="80" t="s">
        <v>376</v>
      </c>
      <c r="B81" s="177">
        <v>0</v>
      </c>
      <c r="C81" s="177">
        <v>0</v>
      </c>
      <c r="D81" s="177">
        <v>0</v>
      </c>
      <c r="E81" s="177">
        <v>0</v>
      </c>
      <c r="F81" s="177">
        <v>0</v>
      </c>
      <c r="G81" s="177">
        <v>0</v>
      </c>
    </row>
    <row r="82" spans="1:7" x14ac:dyDescent="0.25">
      <c r="A82" s="80" t="s">
        <v>377</v>
      </c>
      <c r="B82" s="177">
        <v>0</v>
      </c>
      <c r="C82" s="177">
        <v>0</v>
      </c>
      <c r="D82" s="177">
        <v>0</v>
      </c>
      <c r="E82" s="177">
        <v>0</v>
      </c>
      <c r="F82" s="177">
        <v>0</v>
      </c>
      <c r="G82" s="177">
        <v>0</v>
      </c>
    </row>
    <row r="83" spans="1:7" x14ac:dyDescent="0.25">
      <c r="A83" s="81"/>
      <c r="B83" s="178"/>
      <c r="C83" s="178"/>
      <c r="D83" s="178"/>
      <c r="E83" s="178"/>
      <c r="F83" s="178"/>
      <c r="G83" s="178"/>
    </row>
    <row r="84" spans="1:7" x14ac:dyDescent="0.25">
      <c r="A84" s="27" t="s">
        <v>378</v>
      </c>
      <c r="B84" s="176">
        <v>328961247</v>
      </c>
      <c r="C84" s="176">
        <v>285325406.81000006</v>
      </c>
      <c r="D84" s="176">
        <v>614286653.80999994</v>
      </c>
      <c r="E84" s="176">
        <v>518626524.43000001</v>
      </c>
      <c r="F84" s="176">
        <v>516276524.43000001</v>
      </c>
      <c r="G84" s="176">
        <v>95660129.380000025</v>
      </c>
    </row>
    <row r="85" spans="1:7" x14ac:dyDescent="0.25">
      <c r="A85" s="79" t="s">
        <v>305</v>
      </c>
      <c r="B85" s="177">
        <v>108958868.84</v>
      </c>
      <c r="C85" s="177">
        <v>-5275417.66</v>
      </c>
      <c r="D85" s="177">
        <v>103683451.18000001</v>
      </c>
      <c r="E85" s="177">
        <v>103683451.18000001</v>
      </c>
      <c r="F85" s="177">
        <v>103683451.18000001</v>
      </c>
      <c r="G85" s="177">
        <v>0</v>
      </c>
    </row>
    <row r="86" spans="1:7" x14ac:dyDescent="0.25">
      <c r="A86" s="80" t="s">
        <v>306</v>
      </c>
      <c r="B86" s="179">
        <v>79858434.799999997</v>
      </c>
      <c r="C86" s="179">
        <v>-22816575.91</v>
      </c>
      <c r="D86" s="177">
        <v>57041858.890000001</v>
      </c>
      <c r="E86" s="179">
        <v>57041858.890000001</v>
      </c>
      <c r="F86" s="179">
        <v>57041858.890000001</v>
      </c>
      <c r="G86" s="177">
        <v>0</v>
      </c>
    </row>
    <row r="87" spans="1:7" x14ac:dyDescent="0.25">
      <c r="A87" s="80" t="s">
        <v>307</v>
      </c>
      <c r="B87" s="177">
        <v>0</v>
      </c>
      <c r="C87" s="177">
        <v>0</v>
      </c>
      <c r="D87" s="177">
        <v>0</v>
      </c>
      <c r="E87" s="177">
        <v>0</v>
      </c>
      <c r="F87" s="177">
        <v>0</v>
      </c>
      <c r="G87" s="177">
        <v>0</v>
      </c>
    </row>
    <row r="88" spans="1:7" x14ac:dyDescent="0.25">
      <c r="A88" s="80" t="s">
        <v>308</v>
      </c>
      <c r="B88" s="179">
        <v>5306330.22</v>
      </c>
      <c r="C88" s="179">
        <v>9852371.75</v>
      </c>
      <c r="D88" s="177">
        <v>15158701.969999999</v>
      </c>
      <c r="E88" s="179">
        <v>15158701.970000001</v>
      </c>
      <c r="F88" s="179">
        <v>15158701.970000001</v>
      </c>
      <c r="G88" s="177">
        <v>0</v>
      </c>
    </row>
    <row r="89" spans="1:7" x14ac:dyDescent="0.25">
      <c r="A89" s="80" t="s">
        <v>309</v>
      </c>
      <c r="B89" s="179">
        <v>23794103.82</v>
      </c>
      <c r="C89" s="179">
        <v>-1513452.54</v>
      </c>
      <c r="D89" s="177">
        <v>22280651.280000001</v>
      </c>
      <c r="E89" s="179">
        <v>22280651.280000001</v>
      </c>
      <c r="F89" s="179">
        <v>22280651.280000001</v>
      </c>
      <c r="G89" s="177">
        <v>0</v>
      </c>
    </row>
    <row r="90" spans="1:7" x14ac:dyDescent="0.25">
      <c r="A90" s="80" t="s">
        <v>310</v>
      </c>
      <c r="B90" s="179">
        <v>0</v>
      </c>
      <c r="C90" s="179">
        <v>9202239.0399999991</v>
      </c>
      <c r="D90" s="177">
        <v>9202239.0399999991</v>
      </c>
      <c r="E90" s="179">
        <v>9202239.0399999991</v>
      </c>
      <c r="F90" s="179">
        <v>9202239.0399999991</v>
      </c>
      <c r="G90" s="177">
        <v>0</v>
      </c>
    </row>
    <row r="91" spans="1:7" x14ac:dyDescent="0.25">
      <c r="A91" s="80" t="s">
        <v>311</v>
      </c>
      <c r="B91" s="177">
        <v>0</v>
      </c>
      <c r="C91" s="177">
        <v>0</v>
      </c>
      <c r="D91" s="177">
        <v>0</v>
      </c>
      <c r="E91" s="177">
        <v>0</v>
      </c>
      <c r="F91" s="177">
        <v>0</v>
      </c>
      <c r="G91" s="177">
        <v>0</v>
      </c>
    </row>
    <row r="92" spans="1:7" x14ac:dyDescent="0.25">
      <c r="A92" s="80" t="s">
        <v>312</v>
      </c>
      <c r="B92" s="177">
        <v>0</v>
      </c>
      <c r="C92" s="177">
        <v>0</v>
      </c>
      <c r="D92" s="177">
        <v>0</v>
      </c>
      <c r="E92" s="177">
        <v>0</v>
      </c>
      <c r="F92" s="177">
        <v>0</v>
      </c>
      <c r="G92" s="177">
        <v>0</v>
      </c>
    </row>
    <row r="93" spans="1:7" x14ac:dyDescent="0.25">
      <c r="A93" s="79" t="s">
        <v>313</v>
      </c>
      <c r="B93" s="177">
        <v>54052960.829999998</v>
      </c>
      <c r="C93" s="177">
        <v>-7434747.0900000008</v>
      </c>
      <c r="D93" s="177">
        <v>46618213.739999995</v>
      </c>
      <c r="E93" s="177">
        <v>46426240.040000007</v>
      </c>
      <c r="F93" s="177">
        <v>46426240.040000007</v>
      </c>
      <c r="G93" s="177">
        <v>191973.70000000051</v>
      </c>
    </row>
    <row r="94" spans="1:7" x14ac:dyDescent="0.25">
      <c r="A94" s="80" t="s">
        <v>314</v>
      </c>
      <c r="B94" s="179">
        <v>195700</v>
      </c>
      <c r="C94" s="179">
        <v>256302.81</v>
      </c>
      <c r="D94" s="177">
        <v>452002.81</v>
      </c>
      <c r="E94" s="179">
        <v>452002.81</v>
      </c>
      <c r="F94" s="179">
        <v>452002.81</v>
      </c>
      <c r="G94" s="177">
        <v>0</v>
      </c>
    </row>
    <row r="95" spans="1:7" x14ac:dyDescent="0.25">
      <c r="A95" s="80" t="s">
        <v>315</v>
      </c>
      <c r="B95" s="179">
        <v>494400</v>
      </c>
      <c r="C95" s="179">
        <v>2514600.52</v>
      </c>
      <c r="D95" s="177">
        <v>3009000.52</v>
      </c>
      <c r="E95" s="179">
        <v>2887119.32</v>
      </c>
      <c r="F95" s="179">
        <v>2887119.32</v>
      </c>
      <c r="G95" s="177">
        <v>121881.20000000019</v>
      </c>
    </row>
    <row r="96" spans="1:7" x14ac:dyDescent="0.25">
      <c r="A96" s="80" t="s">
        <v>316</v>
      </c>
      <c r="B96" s="177">
        <v>0</v>
      </c>
      <c r="C96" s="177">
        <v>0</v>
      </c>
      <c r="D96" s="177">
        <v>0</v>
      </c>
      <c r="E96" s="177">
        <v>0</v>
      </c>
      <c r="F96" s="177">
        <v>0</v>
      </c>
      <c r="G96" s="177">
        <v>0</v>
      </c>
    </row>
    <row r="97" spans="1:7" x14ac:dyDescent="0.25">
      <c r="A97" s="80" t="s">
        <v>317</v>
      </c>
      <c r="B97" s="179">
        <v>29763502.829999998</v>
      </c>
      <c r="C97" s="179">
        <v>-12054828.560000001</v>
      </c>
      <c r="D97" s="177">
        <v>17708674.269999996</v>
      </c>
      <c r="E97" s="179">
        <v>17708674.27</v>
      </c>
      <c r="F97" s="179">
        <v>17708674.27</v>
      </c>
      <c r="G97" s="177">
        <v>0</v>
      </c>
    </row>
    <row r="98" spans="1:7" x14ac:dyDescent="0.25">
      <c r="A98" s="82" t="s">
        <v>318</v>
      </c>
      <c r="B98" s="179">
        <v>82400</v>
      </c>
      <c r="C98" s="179">
        <v>109111.35</v>
      </c>
      <c r="D98" s="177">
        <v>191511.35</v>
      </c>
      <c r="E98" s="179">
        <v>191502.36</v>
      </c>
      <c r="F98" s="179">
        <v>191502.36</v>
      </c>
      <c r="G98" s="177">
        <v>8.9900000000197906</v>
      </c>
    </row>
    <row r="99" spans="1:7" x14ac:dyDescent="0.25">
      <c r="A99" s="80" t="s">
        <v>319</v>
      </c>
      <c r="B99" s="179">
        <v>18776000</v>
      </c>
      <c r="C99" s="179">
        <v>2059342.45</v>
      </c>
      <c r="D99" s="177">
        <v>20835342.449999999</v>
      </c>
      <c r="E99" s="179">
        <v>20765259.379999999</v>
      </c>
      <c r="F99" s="179">
        <v>20765259.379999999</v>
      </c>
      <c r="G99" s="177">
        <v>70083.070000000298</v>
      </c>
    </row>
    <row r="100" spans="1:7" x14ac:dyDescent="0.25">
      <c r="A100" s="80" t="s">
        <v>320</v>
      </c>
      <c r="B100" s="179">
        <v>3654308</v>
      </c>
      <c r="C100" s="179">
        <v>673218.24</v>
      </c>
      <c r="D100" s="177">
        <v>4327526.24</v>
      </c>
      <c r="E100" s="179">
        <v>4327526.24</v>
      </c>
      <c r="F100" s="179">
        <v>4327526.24</v>
      </c>
      <c r="G100" s="177">
        <v>0</v>
      </c>
    </row>
    <row r="101" spans="1:7" x14ac:dyDescent="0.25">
      <c r="A101" s="80" t="s">
        <v>321</v>
      </c>
      <c r="B101" s="179">
        <v>1030000</v>
      </c>
      <c r="C101" s="179">
        <v>-989302.9</v>
      </c>
      <c r="D101" s="177">
        <v>40697.099999999977</v>
      </c>
      <c r="E101" s="179">
        <v>40697.1</v>
      </c>
      <c r="F101" s="179">
        <v>40697.1</v>
      </c>
      <c r="G101" s="177">
        <v>0</v>
      </c>
    </row>
    <row r="102" spans="1:7" x14ac:dyDescent="0.25">
      <c r="A102" s="80" t="s">
        <v>322</v>
      </c>
      <c r="B102" s="179">
        <v>56650</v>
      </c>
      <c r="C102" s="179">
        <v>-3191</v>
      </c>
      <c r="D102" s="177">
        <v>53459</v>
      </c>
      <c r="E102" s="179">
        <v>53458.559999999998</v>
      </c>
      <c r="F102" s="179">
        <v>53458.559999999998</v>
      </c>
      <c r="G102" s="177">
        <v>0.44000000000232831</v>
      </c>
    </row>
    <row r="103" spans="1:7" x14ac:dyDescent="0.25">
      <c r="A103" s="79" t="s">
        <v>323</v>
      </c>
      <c r="B103" s="177">
        <v>13426095.319999998</v>
      </c>
      <c r="C103" s="177">
        <v>34305851.690000005</v>
      </c>
      <c r="D103" s="177">
        <v>47731947.009999998</v>
      </c>
      <c r="E103" s="177">
        <v>44868711.099999994</v>
      </c>
      <c r="F103" s="177">
        <v>44868711.099999994</v>
      </c>
      <c r="G103" s="177">
        <v>2863235.9100000039</v>
      </c>
    </row>
    <row r="104" spans="1:7" x14ac:dyDescent="0.25">
      <c r="A104" s="80" t="s">
        <v>324</v>
      </c>
      <c r="B104" s="179">
        <v>5381614.04</v>
      </c>
      <c r="C104" s="179">
        <v>-220538.89</v>
      </c>
      <c r="D104" s="177">
        <v>5161075.1500000004</v>
      </c>
      <c r="E104" s="179">
        <v>5161075.1500000004</v>
      </c>
      <c r="F104" s="179">
        <v>5161075.1500000004</v>
      </c>
      <c r="G104" s="177">
        <v>0</v>
      </c>
    </row>
    <row r="105" spans="1:7" x14ac:dyDescent="0.25">
      <c r="A105" s="80" t="s">
        <v>325</v>
      </c>
      <c r="B105" s="179">
        <v>875500</v>
      </c>
      <c r="C105" s="179">
        <v>1151892.71</v>
      </c>
      <c r="D105" s="177">
        <v>2027392.71</v>
      </c>
      <c r="E105" s="179">
        <v>1433272.71</v>
      </c>
      <c r="F105" s="179">
        <v>1433272.71</v>
      </c>
      <c r="G105" s="177">
        <v>594120</v>
      </c>
    </row>
    <row r="106" spans="1:7" x14ac:dyDescent="0.25">
      <c r="A106" s="80" t="s">
        <v>326</v>
      </c>
      <c r="B106" s="179">
        <v>5407500</v>
      </c>
      <c r="C106" s="179">
        <v>19326307.010000002</v>
      </c>
      <c r="D106" s="177">
        <v>24733807.010000002</v>
      </c>
      <c r="E106" s="179">
        <v>23774984.699999999</v>
      </c>
      <c r="F106" s="179">
        <v>23774984.699999999</v>
      </c>
      <c r="G106" s="177">
        <v>958822.31000000238</v>
      </c>
    </row>
    <row r="107" spans="1:7" x14ac:dyDescent="0.25">
      <c r="A107" s="80" t="s">
        <v>327</v>
      </c>
      <c r="B107" s="177">
        <v>0</v>
      </c>
      <c r="C107" s="177">
        <v>0</v>
      </c>
      <c r="D107" s="177">
        <v>0</v>
      </c>
      <c r="E107" s="177">
        <v>0</v>
      </c>
      <c r="F107" s="177">
        <v>0</v>
      </c>
      <c r="G107" s="177">
        <v>0</v>
      </c>
    </row>
    <row r="108" spans="1:7" x14ac:dyDescent="0.25">
      <c r="A108" s="80" t="s">
        <v>328</v>
      </c>
      <c r="B108" s="179">
        <v>1083302.5</v>
      </c>
      <c r="C108" s="179">
        <v>11949923.050000001</v>
      </c>
      <c r="D108" s="177">
        <v>13033225.550000001</v>
      </c>
      <c r="E108" s="179">
        <v>11727571.949999999</v>
      </c>
      <c r="F108" s="179">
        <v>11727571.949999999</v>
      </c>
      <c r="G108" s="177">
        <v>1305653.6000000015</v>
      </c>
    </row>
    <row r="109" spans="1:7" x14ac:dyDescent="0.25">
      <c r="A109" s="80" t="s">
        <v>329</v>
      </c>
      <c r="B109" s="179">
        <v>56650</v>
      </c>
      <c r="C109" s="179">
        <v>-56650</v>
      </c>
      <c r="D109" s="177">
        <v>0</v>
      </c>
      <c r="E109" s="179">
        <v>0</v>
      </c>
      <c r="F109" s="179">
        <v>0</v>
      </c>
      <c r="G109" s="177">
        <v>0</v>
      </c>
    </row>
    <row r="110" spans="1:7" x14ac:dyDescent="0.25">
      <c r="A110" s="80" t="s">
        <v>330</v>
      </c>
      <c r="B110" s="179">
        <v>89976.68</v>
      </c>
      <c r="C110" s="179">
        <v>-57337.11</v>
      </c>
      <c r="D110" s="177">
        <v>32639.569999999992</v>
      </c>
      <c r="E110" s="179">
        <v>32639.57</v>
      </c>
      <c r="F110" s="179">
        <v>32639.57</v>
      </c>
      <c r="G110" s="177">
        <v>0</v>
      </c>
    </row>
    <row r="111" spans="1:7" x14ac:dyDescent="0.25">
      <c r="A111" s="80" t="s">
        <v>331</v>
      </c>
      <c r="B111" s="179">
        <v>449152.1</v>
      </c>
      <c r="C111" s="179">
        <v>-72382.3</v>
      </c>
      <c r="D111" s="177">
        <v>376769.8</v>
      </c>
      <c r="E111" s="179">
        <v>372129.8</v>
      </c>
      <c r="F111" s="179">
        <v>372129.8</v>
      </c>
      <c r="G111" s="177">
        <v>4640</v>
      </c>
    </row>
    <row r="112" spans="1:7" x14ac:dyDescent="0.25">
      <c r="A112" s="80" t="s">
        <v>332</v>
      </c>
      <c r="B112" s="179">
        <v>82400</v>
      </c>
      <c r="C112" s="179">
        <v>2284637.2200000002</v>
      </c>
      <c r="D112" s="177">
        <v>2367037.2200000002</v>
      </c>
      <c r="E112" s="179">
        <v>2367037.2200000002</v>
      </c>
      <c r="F112" s="179">
        <v>2367037.2200000002</v>
      </c>
      <c r="G112" s="177">
        <v>0</v>
      </c>
    </row>
    <row r="113" spans="1:7" x14ac:dyDescent="0.25">
      <c r="A113" s="79" t="s">
        <v>333</v>
      </c>
      <c r="B113" s="177">
        <v>2575000</v>
      </c>
      <c r="C113" s="177">
        <v>3258860.46</v>
      </c>
      <c r="D113" s="177">
        <v>5833860.46</v>
      </c>
      <c r="E113" s="177">
        <v>5651689.2799999993</v>
      </c>
      <c r="F113" s="177">
        <v>5651689.2799999993</v>
      </c>
      <c r="G113" s="177">
        <v>182171.18000000017</v>
      </c>
    </row>
    <row r="114" spans="1:7" x14ac:dyDescent="0.25">
      <c r="A114" s="80" t="s">
        <v>334</v>
      </c>
      <c r="B114" s="177">
        <v>0</v>
      </c>
      <c r="C114" s="177">
        <v>0</v>
      </c>
      <c r="D114" s="177">
        <v>0</v>
      </c>
      <c r="E114" s="177">
        <v>0</v>
      </c>
      <c r="F114" s="177">
        <v>0</v>
      </c>
      <c r="G114" s="177">
        <v>0</v>
      </c>
    </row>
    <row r="115" spans="1:7" x14ac:dyDescent="0.25">
      <c r="A115" s="80" t="s">
        <v>335</v>
      </c>
      <c r="B115" s="177">
        <v>0</v>
      </c>
      <c r="C115" s="177">
        <v>0</v>
      </c>
      <c r="D115" s="177">
        <v>0</v>
      </c>
      <c r="E115" s="177">
        <v>0</v>
      </c>
      <c r="F115" s="177">
        <v>0</v>
      </c>
      <c r="G115" s="177">
        <v>0</v>
      </c>
    </row>
    <row r="116" spans="1:7" x14ac:dyDescent="0.25">
      <c r="A116" s="80" t="s">
        <v>336</v>
      </c>
      <c r="B116" s="179">
        <v>0</v>
      </c>
      <c r="C116" s="179">
        <v>2009303.5</v>
      </c>
      <c r="D116" s="177">
        <v>2009303.5</v>
      </c>
      <c r="E116" s="179">
        <v>1853647.5</v>
      </c>
      <c r="F116" s="179">
        <v>1853647.5</v>
      </c>
      <c r="G116" s="177">
        <v>155656</v>
      </c>
    </row>
    <row r="117" spans="1:7" x14ac:dyDescent="0.25">
      <c r="A117" s="80" t="s">
        <v>337</v>
      </c>
      <c r="B117" s="179">
        <v>2575000</v>
      </c>
      <c r="C117" s="179">
        <v>1249556.96</v>
      </c>
      <c r="D117" s="177">
        <v>3824556.96</v>
      </c>
      <c r="E117" s="179">
        <v>3798041.78</v>
      </c>
      <c r="F117" s="179">
        <v>3798041.78</v>
      </c>
      <c r="G117" s="177">
        <v>26515.180000000168</v>
      </c>
    </row>
    <row r="118" spans="1:7" x14ac:dyDescent="0.25">
      <c r="A118" s="80" t="s">
        <v>338</v>
      </c>
      <c r="B118" s="177">
        <v>0</v>
      </c>
      <c r="C118" s="177">
        <v>0</v>
      </c>
      <c r="D118" s="177">
        <v>0</v>
      </c>
      <c r="E118" s="177">
        <v>0</v>
      </c>
      <c r="F118" s="177">
        <v>0</v>
      </c>
      <c r="G118" s="177">
        <v>0</v>
      </c>
    </row>
    <row r="119" spans="1:7" x14ac:dyDescent="0.25">
      <c r="A119" s="80" t="s">
        <v>339</v>
      </c>
      <c r="B119" s="177">
        <v>0</v>
      </c>
      <c r="C119" s="177">
        <v>0</v>
      </c>
      <c r="D119" s="177">
        <v>0</v>
      </c>
      <c r="E119" s="177">
        <v>0</v>
      </c>
      <c r="F119" s="177">
        <v>0</v>
      </c>
      <c r="G119" s="177">
        <v>0</v>
      </c>
    </row>
    <row r="120" spans="1:7" x14ac:dyDescent="0.25">
      <c r="A120" s="80" t="s">
        <v>340</v>
      </c>
      <c r="B120" s="177">
        <v>0</v>
      </c>
      <c r="C120" s="177">
        <v>0</v>
      </c>
      <c r="D120" s="177">
        <v>0</v>
      </c>
      <c r="E120" s="177">
        <v>0</v>
      </c>
      <c r="F120" s="177">
        <v>0</v>
      </c>
      <c r="G120" s="177">
        <v>0</v>
      </c>
    </row>
    <row r="121" spans="1:7" x14ac:dyDescent="0.25">
      <c r="A121" s="80" t="s">
        <v>341</v>
      </c>
      <c r="B121" s="177">
        <v>0</v>
      </c>
      <c r="C121" s="177">
        <v>0</v>
      </c>
      <c r="D121" s="177">
        <v>0</v>
      </c>
      <c r="E121" s="177">
        <v>0</v>
      </c>
      <c r="F121" s="177">
        <v>0</v>
      </c>
      <c r="G121" s="177">
        <v>0</v>
      </c>
    </row>
    <row r="122" spans="1:7" x14ac:dyDescent="0.25">
      <c r="A122" s="80" t="s">
        <v>342</v>
      </c>
      <c r="B122" s="177">
        <v>0</v>
      </c>
      <c r="C122" s="177">
        <v>0</v>
      </c>
      <c r="D122" s="177">
        <v>0</v>
      </c>
      <c r="E122" s="177">
        <v>0</v>
      </c>
      <c r="F122" s="177">
        <v>0</v>
      </c>
      <c r="G122" s="177">
        <v>0</v>
      </c>
    </row>
    <row r="123" spans="1:7" x14ac:dyDescent="0.25">
      <c r="A123" s="79" t="s">
        <v>343</v>
      </c>
      <c r="B123" s="177">
        <v>47990500</v>
      </c>
      <c r="C123" s="177">
        <v>61891684.649999999</v>
      </c>
      <c r="D123" s="177">
        <v>109882184.65000001</v>
      </c>
      <c r="E123" s="177">
        <v>93967124.530000001</v>
      </c>
      <c r="F123" s="177">
        <v>91617124.530000001</v>
      </c>
      <c r="G123" s="177">
        <v>15915060.120000005</v>
      </c>
    </row>
    <row r="124" spans="1:7" x14ac:dyDescent="0.25">
      <c r="A124" s="80" t="s">
        <v>344</v>
      </c>
      <c r="B124" s="179">
        <v>51500</v>
      </c>
      <c r="C124" s="179">
        <v>625401.43000000005</v>
      </c>
      <c r="D124" s="177">
        <v>676901.43</v>
      </c>
      <c r="E124" s="179">
        <v>676901.43</v>
      </c>
      <c r="F124" s="179">
        <v>676901.43</v>
      </c>
      <c r="G124" s="177">
        <v>0</v>
      </c>
    </row>
    <row r="125" spans="1:7" x14ac:dyDescent="0.25">
      <c r="A125" s="80" t="s">
        <v>345</v>
      </c>
      <c r="B125" s="179">
        <v>2575000</v>
      </c>
      <c r="C125" s="179">
        <v>5748407.29</v>
      </c>
      <c r="D125" s="177">
        <v>8323407.29</v>
      </c>
      <c r="E125" s="179">
        <v>8323407.29</v>
      </c>
      <c r="F125" s="179">
        <v>8323407.29</v>
      </c>
      <c r="G125" s="177">
        <v>0</v>
      </c>
    </row>
    <row r="126" spans="1:7" x14ac:dyDescent="0.25">
      <c r="A126" s="80" t="s">
        <v>346</v>
      </c>
      <c r="B126" s="179">
        <v>0</v>
      </c>
      <c r="C126" s="179">
        <v>36052.800000000003</v>
      </c>
      <c r="D126" s="177">
        <v>36052.800000000003</v>
      </c>
      <c r="E126" s="179">
        <v>36052.800000000003</v>
      </c>
      <c r="F126" s="179">
        <v>36052.800000000003</v>
      </c>
      <c r="G126" s="177">
        <v>0</v>
      </c>
    </row>
    <row r="127" spans="1:7" x14ac:dyDescent="0.25">
      <c r="A127" s="80" t="s">
        <v>347</v>
      </c>
      <c r="B127" s="179">
        <v>23729000</v>
      </c>
      <c r="C127" s="179">
        <v>27662939.120000001</v>
      </c>
      <c r="D127" s="177">
        <v>51391939.120000005</v>
      </c>
      <c r="E127" s="179">
        <v>35476879</v>
      </c>
      <c r="F127" s="179">
        <v>33126879</v>
      </c>
      <c r="G127" s="177">
        <v>15915060.120000005</v>
      </c>
    </row>
    <row r="128" spans="1:7" x14ac:dyDescent="0.25">
      <c r="A128" s="80" t="s">
        <v>348</v>
      </c>
      <c r="B128" s="179">
        <v>4120000</v>
      </c>
      <c r="C128" s="179">
        <v>-2715448.89</v>
      </c>
      <c r="D128" s="177">
        <v>1404551.1099999999</v>
      </c>
      <c r="E128" s="179">
        <v>1404551.11</v>
      </c>
      <c r="F128" s="179">
        <v>1404551.11</v>
      </c>
      <c r="G128" s="177">
        <v>0</v>
      </c>
    </row>
    <row r="129" spans="1:7" x14ac:dyDescent="0.25">
      <c r="A129" s="80" t="s">
        <v>349</v>
      </c>
      <c r="B129" s="179">
        <v>17515000</v>
      </c>
      <c r="C129" s="179">
        <v>-2359832</v>
      </c>
      <c r="D129" s="177">
        <v>15155168</v>
      </c>
      <c r="E129" s="179">
        <v>15155168</v>
      </c>
      <c r="F129" s="179">
        <v>15155168</v>
      </c>
      <c r="G129" s="177">
        <v>0</v>
      </c>
    </row>
    <row r="130" spans="1:7" x14ac:dyDescent="0.25">
      <c r="A130" s="80" t="s">
        <v>350</v>
      </c>
      <c r="B130" s="177">
        <v>0</v>
      </c>
      <c r="C130" s="177">
        <v>0</v>
      </c>
      <c r="D130" s="177">
        <v>0</v>
      </c>
      <c r="E130" s="177">
        <v>0</v>
      </c>
      <c r="F130" s="177">
        <v>0</v>
      </c>
      <c r="G130" s="177">
        <v>0</v>
      </c>
    </row>
    <row r="131" spans="1:7" x14ac:dyDescent="0.25">
      <c r="A131" s="80" t="s">
        <v>351</v>
      </c>
      <c r="B131" s="179">
        <v>0</v>
      </c>
      <c r="C131" s="179">
        <v>32894164.899999999</v>
      </c>
      <c r="D131" s="177">
        <v>32894164.899999999</v>
      </c>
      <c r="E131" s="179">
        <v>32894164.899999999</v>
      </c>
      <c r="F131" s="179">
        <v>32894164.899999999</v>
      </c>
      <c r="G131" s="177">
        <v>0</v>
      </c>
    </row>
    <row r="132" spans="1:7" x14ac:dyDescent="0.25">
      <c r="A132" s="80" t="s">
        <v>352</v>
      </c>
      <c r="B132" s="179">
        <v>0</v>
      </c>
      <c r="C132" s="179">
        <v>0</v>
      </c>
      <c r="D132" s="177">
        <v>0</v>
      </c>
      <c r="E132" s="179">
        <v>0</v>
      </c>
      <c r="F132" s="179">
        <v>0</v>
      </c>
      <c r="G132" s="177">
        <v>0</v>
      </c>
    </row>
    <row r="133" spans="1:7" x14ac:dyDescent="0.25">
      <c r="A133" s="79" t="s">
        <v>353</v>
      </c>
      <c r="B133" s="177">
        <v>83137662</v>
      </c>
      <c r="C133" s="177">
        <v>202954642.03</v>
      </c>
      <c r="D133" s="177">
        <v>286092304.02999997</v>
      </c>
      <c r="E133" s="177">
        <v>209584615.56</v>
      </c>
      <c r="F133" s="177">
        <v>209584615.56</v>
      </c>
      <c r="G133" s="177">
        <v>76507688.470000014</v>
      </c>
    </row>
    <row r="134" spans="1:7" x14ac:dyDescent="0.25">
      <c r="A134" s="80" t="s">
        <v>354</v>
      </c>
      <c r="B134" s="179">
        <v>81588007.030000001</v>
      </c>
      <c r="C134" s="179">
        <v>179404297</v>
      </c>
      <c r="D134" s="177">
        <v>260992304.03</v>
      </c>
      <c r="E134" s="179">
        <v>184672857.44999999</v>
      </c>
      <c r="F134" s="179">
        <v>184672857.44999999</v>
      </c>
      <c r="G134" s="177">
        <v>76319446.580000013</v>
      </c>
    </row>
    <row r="135" spans="1:7" x14ac:dyDescent="0.25">
      <c r="A135" s="80" t="s">
        <v>355</v>
      </c>
      <c r="B135" s="179">
        <v>1549654.97</v>
      </c>
      <c r="C135" s="179">
        <v>23550345.030000001</v>
      </c>
      <c r="D135" s="177">
        <v>25100000</v>
      </c>
      <c r="E135" s="179">
        <v>24911758.109999999</v>
      </c>
      <c r="F135" s="179">
        <v>24911758.109999999</v>
      </c>
      <c r="G135" s="177">
        <v>188241.8900000006</v>
      </c>
    </row>
    <row r="136" spans="1:7" x14ac:dyDescent="0.25">
      <c r="A136" s="80" t="s">
        <v>356</v>
      </c>
      <c r="B136" s="177">
        <v>0</v>
      </c>
      <c r="C136" s="177">
        <v>0</v>
      </c>
      <c r="D136" s="177">
        <v>0</v>
      </c>
      <c r="E136" s="177">
        <v>0</v>
      </c>
      <c r="F136" s="177">
        <v>0</v>
      </c>
      <c r="G136" s="177">
        <v>0</v>
      </c>
    </row>
    <row r="137" spans="1:7" x14ac:dyDescent="0.25">
      <c r="A137" s="79" t="s">
        <v>357</v>
      </c>
      <c r="B137" s="177">
        <v>0</v>
      </c>
      <c r="C137" s="177">
        <v>0</v>
      </c>
      <c r="D137" s="177">
        <v>0</v>
      </c>
      <c r="E137" s="177">
        <v>0</v>
      </c>
      <c r="F137" s="177">
        <v>0</v>
      </c>
      <c r="G137" s="177">
        <v>0</v>
      </c>
    </row>
    <row r="138" spans="1:7" x14ac:dyDescent="0.25">
      <c r="A138" s="80" t="s">
        <v>358</v>
      </c>
      <c r="B138" s="177">
        <v>0</v>
      </c>
      <c r="C138" s="177">
        <v>0</v>
      </c>
      <c r="D138" s="177">
        <v>0</v>
      </c>
      <c r="E138" s="177">
        <v>0</v>
      </c>
      <c r="F138" s="177">
        <v>0</v>
      </c>
      <c r="G138" s="177">
        <v>0</v>
      </c>
    </row>
    <row r="139" spans="1:7" x14ac:dyDescent="0.25">
      <c r="A139" s="80" t="s">
        <v>359</v>
      </c>
      <c r="B139" s="177">
        <v>0</v>
      </c>
      <c r="C139" s="177">
        <v>0</v>
      </c>
      <c r="D139" s="177">
        <v>0</v>
      </c>
      <c r="E139" s="177">
        <v>0</v>
      </c>
      <c r="F139" s="177">
        <v>0</v>
      </c>
      <c r="G139" s="177">
        <v>0</v>
      </c>
    </row>
    <row r="140" spans="1:7" x14ac:dyDescent="0.25">
      <c r="A140" s="80" t="s">
        <v>360</v>
      </c>
      <c r="B140" s="177">
        <v>0</v>
      </c>
      <c r="C140" s="177">
        <v>0</v>
      </c>
      <c r="D140" s="177">
        <v>0</v>
      </c>
      <c r="E140" s="177">
        <v>0</v>
      </c>
      <c r="F140" s="177">
        <v>0</v>
      </c>
      <c r="G140" s="177">
        <v>0</v>
      </c>
    </row>
    <row r="141" spans="1:7" x14ac:dyDescent="0.25">
      <c r="A141" s="80" t="s">
        <v>361</v>
      </c>
      <c r="B141" s="177">
        <v>0</v>
      </c>
      <c r="C141" s="177">
        <v>0</v>
      </c>
      <c r="D141" s="177">
        <v>0</v>
      </c>
      <c r="E141" s="177">
        <v>0</v>
      </c>
      <c r="F141" s="177">
        <v>0</v>
      </c>
      <c r="G141" s="177">
        <v>0</v>
      </c>
    </row>
    <row r="142" spans="1:7" x14ac:dyDescent="0.25">
      <c r="A142" s="80" t="s">
        <v>362</v>
      </c>
      <c r="B142" s="177">
        <v>0</v>
      </c>
      <c r="C142" s="177">
        <v>0</v>
      </c>
      <c r="D142" s="177">
        <v>0</v>
      </c>
      <c r="E142" s="177">
        <v>0</v>
      </c>
      <c r="F142" s="177">
        <v>0</v>
      </c>
      <c r="G142" s="177">
        <v>0</v>
      </c>
    </row>
    <row r="143" spans="1:7" x14ac:dyDescent="0.25">
      <c r="A143" s="80" t="s">
        <v>363</v>
      </c>
      <c r="B143" s="177">
        <v>0</v>
      </c>
      <c r="C143" s="177">
        <v>0</v>
      </c>
      <c r="D143" s="177">
        <v>0</v>
      </c>
      <c r="E143" s="177">
        <v>0</v>
      </c>
      <c r="F143" s="177">
        <v>0</v>
      </c>
      <c r="G143" s="177">
        <v>0</v>
      </c>
    </row>
    <row r="144" spans="1:7" x14ac:dyDescent="0.25">
      <c r="A144" s="80" t="s">
        <v>364</v>
      </c>
      <c r="B144" s="177">
        <v>0</v>
      </c>
      <c r="C144" s="177">
        <v>0</v>
      </c>
      <c r="D144" s="177">
        <v>0</v>
      </c>
      <c r="E144" s="177">
        <v>0</v>
      </c>
      <c r="F144" s="177">
        <v>0</v>
      </c>
      <c r="G144" s="177">
        <v>0</v>
      </c>
    </row>
    <row r="145" spans="1:7" x14ac:dyDescent="0.25">
      <c r="A145" s="80" t="s">
        <v>365</v>
      </c>
      <c r="B145" s="179">
        <v>0</v>
      </c>
      <c r="C145" s="179">
        <v>0</v>
      </c>
      <c r="D145" s="177">
        <v>0</v>
      </c>
      <c r="E145" s="179">
        <v>0</v>
      </c>
      <c r="F145" s="179">
        <v>0</v>
      </c>
      <c r="G145" s="177">
        <v>0</v>
      </c>
    </row>
    <row r="146" spans="1:7" x14ac:dyDescent="0.25">
      <c r="A146" s="79" t="s">
        <v>366</v>
      </c>
      <c r="B146" s="177">
        <v>0</v>
      </c>
      <c r="C146" s="177">
        <v>0</v>
      </c>
      <c r="D146" s="177">
        <v>0</v>
      </c>
      <c r="E146" s="177">
        <v>0</v>
      </c>
      <c r="F146" s="177">
        <v>0</v>
      </c>
      <c r="G146" s="177">
        <v>0</v>
      </c>
    </row>
    <row r="147" spans="1:7" x14ac:dyDescent="0.25">
      <c r="A147" s="80" t="s">
        <v>367</v>
      </c>
      <c r="B147" s="177">
        <v>0</v>
      </c>
      <c r="C147" s="177">
        <v>0</v>
      </c>
      <c r="D147" s="177">
        <v>0</v>
      </c>
      <c r="E147" s="177">
        <v>0</v>
      </c>
      <c r="F147" s="177">
        <v>0</v>
      </c>
      <c r="G147" s="177">
        <v>0</v>
      </c>
    </row>
    <row r="148" spans="1:7" x14ac:dyDescent="0.25">
      <c r="A148" s="80" t="s">
        <v>368</v>
      </c>
      <c r="B148" s="177">
        <v>0</v>
      </c>
      <c r="C148" s="177">
        <v>0</v>
      </c>
      <c r="D148" s="177">
        <v>0</v>
      </c>
      <c r="E148" s="177">
        <v>0</v>
      </c>
      <c r="F148" s="177">
        <v>0</v>
      </c>
      <c r="G148" s="177">
        <v>0</v>
      </c>
    </row>
    <row r="149" spans="1:7" x14ac:dyDescent="0.25">
      <c r="A149" s="80" t="s">
        <v>369</v>
      </c>
      <c r="B149" s="177">
        <v>0</v>
      </c>
      <c r="C149" s="177">
        <v>0</v>
      </c>
      <c r="D149" s="177">
        <v>0</v>
      </c>
      <c r="E149" s="177">
        <v>0</v>
      </c>
      <c r="F149" s="177">
        <v>0</v>
      </c>
      <c r="G149" s="177">
        <v>0</v>
      </c>
    </row>
    <row r="150" spans="1:7" x14ac:dyDescent="0.25">
      <c r="A150" s="79" t="s">
        <v>370</v>
      </c>
      <c r="B150" s="177">
        <v>18820160.010000002</v>
      </c>
      <c r="C150" s="177">
        <v>-4375467.2700000005</v>
      </c>
      <c r="D150" s="177">
        <v>14444692.740000002</v>
      </c>
      <c r="E150" s="177">
        <v>14444692.739999998</v>
      </c>
      <c r="F150" s="177">
        <v>14444692.739999998</v>
      </c>
      <c r="G150" s="177">
        <v>0</v>
      </c>
    </row>
    <row r="151" spans="1:7" x14ac:dyDescent="0.25">
      <c r="A151" s="80" t="s">
        <v>371</v>
      </c>
      <c r="B151" s="179">
        <v>18820160.010000002</v>
      </c>
      <c r="C151" s="179">
        <v>-10858237.33</v>
      </c>
      <c r="D151" s="177">
        <v>7961922.6800000016</v>
      </c>
      <c r="E151" s="179">
        <v>7961922.6799999997</v>
      </c>
      <c r="F151" s="179">
        <v>7961922.6799999997</v>
      </c>
      <c r="G151" s="177">
        <v>0</v>
      </c>
    </row>
    <row r="152" spans="1:7" x14ac:dyDescent="0.25">
      <c r="A152" s="80" t="s">
        <v>372</v>
      </c>
      <c r="B152" s="179">
        <v>0</v>
      </c>
      <c r="C152" s="179">
        <v>6482770.0599999996</v>
      </c>
      <c r="D152" s="177">
        <v>6482770.0599999996</v>
      </c>
      <c r="E152" s="179">
        <v>6482770.0599999996</v>
      </c>
      <c r="F152" s="179">
        <v>6482770.0599999996</v>
      </c>
      <c r="G152" s="177">
        <v>0</v>
      </c>
    </row>
    <row r="153" spans="1:7" x14ac:dyDescent="0.25">
      <c r="A153" s="80" t="s">
        <v>373</v>
      </c>
      <c r="B153" s="177">
        <v>0</v>
      </c>
      <c r="C153" s="177">
        <v>0</v>
      </c>
      <c r="D153" s="177">
        <v>0</v>
      </c>
      <c r="E153" s="177">
        <v>0</v>
      </c>
      <c r="F153" s="177">
        <v>0</v>
      </c>
      <c r="G153" s="177">
        <v>0</v>
      </c>
    </row>
    <row r="154" spans="1:7" x14ac:dyDescent="0.25">
      <c r="A154" s="82" t="s">
        <v>374</v>
      </c>
      <c r="B154" s="177">
        <v>0</v>
      </c>
      <c r="C154" s="177">
        <v>0</v>
      </c>
      <c r="D154" s="177">
        <v>0</v>
      </c>
      <c r="E154" s="177">
        <v>0</v>
      </c>
      <c r="F154" s="177">
        <v>0</v>
      </c>
      <c r="G154" s="177">
        <v>0</v>
      </c>
    </row>
    <row r="155" spans="1:7" x14ac:dyDescent="0.25">
      <c r="A155" s="80" t="s">
        <v>375</v>
      </c>
      <c r="B155" s="177">
        <v>0</v>
      </c>
      <c r="C155" s="177">
        <v>0</v>
      </c>
      <c r="D155" s="177">
        <v>0</v>
      </c>
      <c r="E155" s="177">
        <v>0</v>
      </c>
      <c r="F155" s="177">
        <v>0</v>
      </c>
      <c r="G155" s="177">
        <v>0</v>
      </c>
    </row>
    <row r="156" spans="1:7" x14ac:dyDescent="0.25">
      <c r="A156" s="80" t="s">
        <v>376</v>
      </c>
      <c r="B156" s="177">
        <v>0</v>
      </c>
      <c r="C156" s="177">
        <v>0</v>
      </c>
      <c r="D156" s="177">
        <v>0</v>
      </c>
      <c r="E156" s="177">
        <v>0</v>
      </c>
      <c r="F156" s="177">
        <v>0</v>
      </c>
      <c r="G156" s="177">
        <v>0</v>
      </c>
    </row>
    <row r="157" spans="1:7" x14ac:dyDescent="0.25">
      <c r="A157" s="80" t="s">
        <v>377</v>
      </c>
      <c r="B157" s="177">
        <v>0</v>
      </c>
      <c r="C157" s="177">
        <v>0</v>
      </c>
      <c r="D157" s="177">
        <v>0</v>
      </c>
      <c r="E157" s="177">
        <v>0</v>
      </c>
      <c r="F157" s="177">
        <v>0</v>
      </c>
      <c r="G157" s="177">
        <v>0</v>
      </c>
    </row>
    <row r="158" spans="1:7" x14ac:dyDescent="0.25">
      <c r="A158" s="83"/>
      <c r="B158" s="178"/>
      <c r="C158" s="178"/>
      <c r="D158" s="178"/>
      <c r="E158" s="178"/>
      <c r="F158" s="178"/>
      <c r="G158" s="178"/>
    </row>
    <row r="159" spans="1:7" x14ac:dyDescent="0.25">
      <c r="A159" s="28" t="s">
        <v>379</v>
      </c>
      <c r="B159" s="176">
        <v>1094438141.51</v>
      </c>
      <c r="C159" s="176">
        <v>551413588.44000006</v>
      </c>
      <c r="D159" s="176">
        <v>1645851729.95</v>
      </c>
      <c r="E159" s="176">
        <v>1291681220.3599999</v>
      </c>
      <c r="F159" s="176">
        <v>1285780716.2</v>
      </c>
      <c r="G159" s="176">
        <v>354170509.59000003</v>
      </c>
    </row>
    <row r="160" spans="1:7" x14ac:dyDescent="0.25">
      <c r="A160" s="52"/>
      <c r="B160" s="175"/>
      <c r="C160" s="175"/>
      <c r="D160" s="175"/>
      <c r="E160" s="175"/>
      <c r="F160" s="175"/>
      <c r="G160" s="175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scale="6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5"/>
  <sheetViews>
    <sheetView showGridLines="0" zoomScale="75" zoomScaleNormal="75" workbookViewId="0">
      <selection activeCell="N20" sqref="N20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6" t="s">
        <v>380</v>
      </c>
      <c r="B1" s="217"/>
      <c r="C1" s="217"/>
      <c r="D1" s="217"/>
      <c r="E1" s="217"/>
      <c r="F1" s="217"/>
      <c r="G1" s="218"/>
    </row>
    <row r="2" spans="1:7" ht="15" customHeight="1" x14ac:dyDescent="0.25">
      <c r="A2" s="103" t="str">
        <f>'Formato 1'!A2</f>
        <v>MUNICIPIO DE SALAMANCA, GUANAJUATO</v>
      </c>
      <c r="B2" s="104"/>
      <c r="C2" s="104"/>
      <c r="D2" s="104"/>
      <c r="E2" s="104"/>
      <c r="F2" s="104"/>
      <c r="G2" s="105"/>
    </row>
    <row r="3" spans="1:7" ht="15" customHeight="1" x14ac:dyDescent="0.25">
      <c r="A3" s="106" t="s">
        <v>296</v>
      </c>
      <c r="B3" s="107"/>
      <c r="C3" s="107"/>
      <c r="D3" s="107"/>
      <c r="E3" s="107"/>
      <c r="F3" s="107"/>
      <c r="G3" s="108"/>
    </row>
    <row r="4" spans="1:7" ht="15" customHeight="1" x14ac:dyDescent="0.25">
      <c r="A4" s="106" t="s">
        <v>381</v>
      </c>
      <c r="B4" s="107"/>
      <c r="C4" s="107"/>
      <c r="D4" s="107"/>
      <c r="E4" s="107"/>
      <c r="F4" s="107"/>
      <c r="G4" s="108"/>
    </row>
    <row r="5" spans="1:7" ht="15" customHeight="1" x14ac:dyDescent="0.25">
      <c r="A5" s="106" t="str">
        <f>'Formato 3'!A4</f>
        <v>Del 1 de Enero al 31 de Diciembre de 2024 (b)</v>
      </c>
      <c r="B5" s="107"/>
      <c r="C5" s="107"/>
      <c r="D5" s="107"/>
      <c r="E5" s="107"/>
      <c r="F5" s="107"/>
      <c r="G5" s="108"/>
    </row>
    <row r="6" spans="1:7" x14ac:dyDescent="0.25">
      <c r="A6" s="109" t="s">
        <v>2</v>
      </c>
      <c r="B6" s="110"/>
      <c r="C6" s="110"/>
      <c r="D6" s="110"/>
      <c r="E6" s="110"/>
      <c r="F6" s="110"/>
      <c r="G6" s="111"/>
    </row>
    <row r="7" spans="1:7" ht="15" customHeight="1" x14ac:dyDescent="0.25">
      <c r="A7" s="211" t="s">
        <v>4</v>
      </c>
      <c r="B7" s="213" t="s">
        <v>298</v>
      </c>
      <c r="C7" s="213"/>
      <c r="D7" s="213"/>
      <c r="E7" s="213"/>
      <c r="F7" s="213"/>
      <c r="G7" s="215" t="s">
        <v>299</v>
      </c>
    </row>
    <row r="8" spans="1:7" ht="30" x14ac:dyDescent="0.25">
      <c r="A8" s="212"/>
      <c r="B8" s="24" t="s">
        <v>300</v>
      </c>
      <c r="C8" s="7" t="s">
        <v>230</v>
      </c>
      <c r="D8" s="24" t="s">
        <v>231</v>
      </c>
      <c r="E8" s="24" t="s">
        <v>186</v>
      </c>
      <c r="F8" s="24" t="s">
        <v>203</v>
      </c>
      <c r="G8" s="214"/>
    </row>
    <row r="9" spans="1:7" ht="15.75" customHeight="1" x14ac:dyDescent="0.25">
      <c r="A9" s="183" t="s">
        <v>382</v>
      </c>
      <c r="B9" s="187">
        <v>765476894.50999987</v>
      </c>
      <c r="C9" s="187">
        <v>266088181.63</v>
      </c>
      <c r="D9" s="187">
        <v>1031565076.1399999</v>
      </c>
      <c r="E9" s="187">
        <v>773054695.93000031</v>
      </c>
      <c r="F9" s="187">
        <v>769504191.77000022</v>
      </c>
      <c r="G9" s="187">
        <v>258510380.20999998</v>
      </c>
    </row>
    <row r="10" spans="1:7" x14ac:dyDescent="0.25">
      <c r="A10" s="191" t="s">
        <v>595</v>
      </c>
      <c r="B10" s="192">
        <v>16243494.25</v>
      </c>
      <c r="C10" s="192">
        <v>70480.87</v>
      </c>
      <c r="D10" s="188">
        <v>16313975.119999999</v>
      </c>
      <c r="E10" s="192">
        <v>15434680.550000001</v>
      </c>
      <c r="F10" s="192">
        <v>15378680.550000001</v>
      </c>
      <c r="G10" s="188">
        <v>879294.56999999844</v>
      </c>
    </row>
    <row r="11" spans="1:7" x14ac:dyDescent="0.25">
      <c r="A11" s="191" t="s">
        <v>596</v>
      </c>
      <c r="B11" s="192">
        <v>24985542.190000001</v>
      </c>
      <c r="C11" s="192">
        <v>28137026.899999999</v>
      </c>
      <c r="D11" s="188">
        <v>53122569.090000004</v>
      </c>
      <c r="E11" s="192">
        <v>49487869.200000003</v>
      </c>
      <c r="F11" s="192">
        <v>49439869.200000003</v>
      </c>
      <c r="G11" s="188">
        <v>3634699.8900000006</v>
      </c>
    </row>
    <row r="12" spans="1:7" x14ac:dyDescent="0.25">
      <c r="A12" s="191" t="s">
        <v>597</v>
      </c>
      <c r="B12" s="192">
        <v>19881918.5</v>
      </c>
      <c r="C12" s="192">
        <v>-4373495.46</v>
      </c>
      <c r="D12" s="188">
        <v>15508423.039999999</v>
      </c>
      <c r="E12" s="192">
        <v>12873601.23</v>
      </c>
      <c r="F12" s="192">
        <v>12833601.23</v>
      </c>
      <c r="G12" s="188">
        <v>2634821.8099999987</v>
      </c>
    </row>
    <row r="13" spans="1:7" x14ac:dyDescent="0.25">
      <c r="A13" s="191" t="s">
        <v>598</v>
      </c>
      <c r="B13" s="192">
        <v>7413286.0099999998</v>
      </c>
      <c r="C13" s="192">
        <v>364002.1</v>
      </c>
      <c r="D13" s="188">
        <v>7777288.1099999994</v>
      </c>
      <c r="E13" s="192">
        <v>5512490.4800000004</v>
      </c>
      <c r="F13" s="192">
        <v>5497490.4800000004</v>
      </c>
      <c r="G13" s="188">
        <v>2264797.629999999</v>
      </c>
    </row>
    <row r="14" spans="1:7" x14ac:dyDescent="0.25">
      <c r="A14" s="191" t="s">
        <v>599</v>
      </c>
      <c r="B14" s="192">
        <v>16332915.08</v>
      </c>
      <c r="C14" s="192">
        <v>162250.21</v>
      </c>
      <c r="D14" s="188">
        <v>16495165.290000001</v>
      </c>
      <c r="E14" s="192">
        <v>8249539.6399999997</v>
      </c>
      <c r="F14" s="192">
        <v>8221539.6399999997</v>
      </c>
      <c r="G14" s="188">
        <v>8245625.6500000013</v>
      </c>
    </row>
    <row r="15" spans="1:7" x14ac:dyDescent="0.25">
      <c r="A15" s="191" t="s">
        <v>600</v>
      </c>
      <c r="B15" s="192">
        <v>943206.68</v>
      </c>
      <c r="C15" s="192">
        <v>5300</v>
      </c>
      <c r="D15" s="188">
        <v>948506.68</v>
      </c>
      <c r="E15" s="192">
        <v>905912.26</v>
      </c>
      <c r="F15" s="192">
        <v>902412.26</v>
      </c>
      <c r="G15" s="188">
        <v>42594.420000000042</v>
      </c>
    </row>
    <row r="16" spans="1:7" x14ac:dyDescent="0.25">
      <c r="A16" s="191" t="s">
        <v>601</v>
      </c>
      <c r="B16" s="192">
        <v>85262836.469999999</v>
      </c>
      <c r="C16" s="192">
        <v>5628787.0499999998</v>
      </c>
      <c r="D16" s="188">
        <v>90891623.519999996</v>
      </c>
      <c r="E16" s="192">
        <v>72088315.329999998</v>
      </c>
      <c r="F16" s="192">
        <v>71974515.329999998</v>
      </c>
      <c r="G16" s="188">
        <v>18803308.189999998</v>
      </c>
    </row>
    <row r="17" spans="1:7" x14ac:dyDescent="0.25">
      <c r="A17" s="191" t="s">
        <v>602</v>
      </c>
      <c r="B17" s="192">
        <v>8049868.9100000001</v>
      </c>
      <c r="C17" s="192">
        <v>56000</v>
      </c>
      <c r="D17" s="188">
        <v>8105868.9100000001</v>
      </c>
      <c r="E17" s="192">
        <v>7246550.1799999997</v>
      </c>
      <c r="F17" s="192">
        <v>6863948.1799999997</v>
      </c>
      <c r="G17" s="188">
        <v>859318.73000000045</v>
      </c>
    </row>
    <row r="18" spans="1:7" x14ac:dyDescent="0.25">
      <c r="A18" s="191" t="s">
        <v>603</v>
      </c>
      <c r="B18" s="192">
        <v>62811491.810000002</v>
      </c>
      <c r="C18" s="192">
        <v>-13482507</v>
      </c>
      <c r="D18" s="188">
        <v>49328984.810000002</v>
      </c>
      <c r="E18" s="192">
        <v>30007090.280000001</v>
      </c>
      <c r="F18" s="192">
        <v>29826890.280000001</v>
      </c>
      <c r="G18" s="188">
        <v>19321894.530000001</v>
      </c>
    </row>
    <row r="19" spans="1:7" x14ac:dyDescent="0.25">
      <c r="A19" s="191" t="s">
        <v>604</v>
      </c>
      <c r="B19" s="192">
        <v>13936961.550000001</v>
      </c>
      <c r="C19" s="192">
        <v>1315135</v>
      </c>
      <c r="D19" s="188">
        <v>15252096.550000001</v>
      </c>
      <c r="E19" s="192">
        <v>11215387.93</v>
      </c>
      <c r="F19" s="192">
        <v>11185387.93</v>
      </c>
      <c r="G19" s="188">
        <v>4036708.620000001</v>
      </c>
    </row>
    <row r="20" spans="1:7" x14ac:dyDescent="0.25">
      <c r="A20" s="191" t="s">
        <v>605</v>
      </c>
      <c r="B20" s="192">
        <v>47037728.490000002</v>
      </c>
      <c r="C20" s="192">
        <v>27627383.59</v>
      </c>
      <c r="D20" s="188">
        <v>74665112.079999998</v>
      </c>
      <c r="E20" s="192">
        <v>52229195.700000003</v>
      </c>
      <c r="F20" s="192">
        <v>52124195.700000003</v>
      </c>
      <c r="G20" s="188">
        <v>22435916.379999995</v>
      </c>
    </row>
    <row r="21" spans="1:7" x14ac:dyDescent="0.25">
      <c r="A21" s="191" t="s">
        <v>606</v>
      </c>
      <c r="B21" s="192">
        <v>12462484.060000001</v>
      </c>
      <c r="C21" s="192">
        <v>1863836.06</v>
      </c>
      <c r="D21" s="188">
        <v>14326320.120000001</v>
      </c>
      <c r="E21" s="192">
        <v>11459430.060000001</v>
      </c>
      <c r="F21" s="192">
        <v>11427430.060000001</v>
      </c>
      <c r="G21" s="188">
        <v>2866890.0600000005</v>
      </c>
    </row>
    <row r="22" spans="1:7" x14ac:dyDescent="0.25">
      <c r="A22" s="191" t="s">
        <v>607</v>
      </c>
      <c r="B22" s="192">
        <v>94608030.620000005</v>
      </c>
      <c r="C22" s="192">
        <v>-6729056.2000000002</v>
      </c>
      <c r="D22" s="188">
        <v>87878974.420000002</v>
      </c>
      <c r="E22" s="192">
        <v>67750547.769999996</v>
      </c>
      <c r="F22" s="192">
        <v>67146547.769999996</v>
      </c>
      <c r="G22" s="188">
        <v>20128426.650000006</v>
      </c>
    </row>
    <row r="23" spans="1:7" x14ac:dyDescent="0.25">
      <c r="A23" s="191" t="s">
        <v>608</v>
      </c>
      <c r="B23" s="192">
        <v>96766882.519999996</v>
      </c>
      <c r="C23" s="192">
        <v>173617093.38999999</v>
      </c>
      <c r="D23" s="188">
        <v>270383975.90999997</v>
      </c>
      <c r="E23" s="192">
        <v>162378836.09999999</v>
      </c>
      <c r="F23" s="192">
        <v>162314836.09999999</v>
      </c>
      <c r="G23" s="188">
        <v>108005139.80999997</v>
      </c>
    </row>
    <row r="24" spans="1:7" x14ac:dyDescent="0.25">
      <c r="A24" s="191" t="s">
        <v>609</v>
      </c>
      <c r="B24" s="192">
        <v>9956024.5399999991</v>
      </c>
      <c r="C24" s="192">
        <v>514000</v>
      </c>
      <c r="D24" s="188">
        <v>10470024.539999999</v>
      </c>
      <c r="E24" s="192">
        <v>9110535.2599999998</v>
      </c>
      <c r="F24" s="192">
        <v>9068535.2599999998</v>
      </c>
      <c r="G24" s="188">
        <v>1359489.2799999993</v>
      </c>
    </row>
    <row r="25" spans="1:7" x14ac:dyDescent="0.25">
      <c r="A25" s="191" t="s">
        <v>610</v>
      </c>
      <c r="B25" s="192">
        <v>17633743.43</v>
      </c>
      <c r="C25" s="192">
        <v>317314</v>
      </c>
      <c r="D25" s="188">
        <v>17951057.43</v>
      </c>
      <c r="E25" s="192">
        <v>15442797.210000001</v>
      </c>
      <c r="F25" s="192">
        <v>15422797.210000001</v>
      </c>
      <c r="G25" s="188">
        <v>2508260.2199999988</v>
      </c>
    </row>
    <row r="26" spans="1:7" x14ac:dyDescent="0.25">
      <c r="A26" s="191" t="s">
        <v>611</v>
      </c>
      <c r="B26" s="192">
        <v>2322408.58</v>
      </c>
      <c r="C26" s="192">
        <v>13372141.43</v>
      </c>
      <c r="D26" s="188">
        <v>15694550.01</v>
      </c>
      <c r="E26" s="192">
        <v>14374369.41</v>
      </c>
      <c r="F26" s="192">
        <v>14369369.41</v>
      </c>
      <c r="G26" s="188">
        <v>1320180.5999999996</v>
      </c>
    </row>
    <row r="27" spans="1:7" x14ac:dyDescent="0.25">
      <c r="A27" s="191" t="s">
        <v>612</v>
      </c>
      <c r="B27" s="192">
        <v>20655594.109999999</v>
      </c>
      <c r="C27" s="192">
        <v>2044094</v>
      </c>
      <c r="D27" s="188">
        <v>22699688.109999999</v>
      </c>
      <c r="E27" s="192">
        <v>21903625.199999999</v>
      </c>
      <c r="F27" s="192">
        <v>21888625.199999999</v>
      </c>
      <c r="G27" s="188">
        <v>796062.91000000015</v>
      </c>
    </row>
    <row r="28" spans="1:7" x14ac:dyDescent="0.25">
      <c r="A28" s="191" t="s">
        <v>613</v>
      </c>
      <c r="B28" s="192">
        <v>23310603.390000001</v>
      </c>
      <c r="C28" s="192">
        <v>312947.89</v>
      </c>
      <c r="D28" s="188">
        <v>23623551.280000001</v>
      </c>
      <c r="E28" s="192">
        <v>21172868.420000002</v>
      </c>
      <c r="F28" s="192">
        <v>21090868.420000002</v>
      </c>
      <c r="G28" s="188">
        <v>2450682.8599999994</v>
      </c>
    </row>
    <row r="29" spans="1:7" x14ac:dyDescent="0.25">
      <c r="A29" s="191" t="s">
        <v>614</v>
      </c>
      <c r="B29" s="192">
        <v>12773119.890000001</v>
      </c>
      <c r="C29" s="192">
        <v>1724097.24</v>
      </c>
      <c r="D29" s="188">
        <v>14497217.130000001</v>
      </c>
      <c r="E29" s="192">
        <v>13483430.689999999</v>
      </c>
      <c r="F29" s="192">
        <v>12393230.529999999</v>
      </c>
      <c r="G29" s="188">
        <v>1013786.4400000013</v>
      </c>
    </row>
    <row r="30" spans="1:7" x14ac:dyDescent="0.25">
      <c r="A30" s="191" t="s">
        <v>615</v>
      </c>
      <c r="B30" s="192">
        <v>27415536.16</v>
      </c>
      <c r="C30" s="192">
        <v>7951808.0999999996</v>
      </c>
      <c r="D30" s="188">
        <v>35367344.259999998</v>
      </c>
      <c r="E30" s="192">
        <v>29920258.460000001</v>
      </c>
      <c r="F30" s="192">
        <v>29893258.460000001</v>
      </c>
      <c r="G30" s="188">
        <v>5447085.799999997</v>
      </c>
    </row>
    <row r="31" spans="1:7" x14ac:dyDescent="0.25">
      <c r="A31" s="191" t="s">
        <v>616</v>
      </c>
      <c r="B31" s="192">
        <v>12018616.66</v>
      </c>
      <c r="C31" s="192">
        <v>24000</v>
      </c>
      <c r="D31" s="188">
        <v>12042616.66</v>
      </c>
      <c r="E31" s="192">
        <v>10510434.869999999</v>
      </c>
      <c r="F31" s="192">
        <v>10487434.869999999</v>
      </c>
      <c r="G31" s="188">
        <v>1532181.790000001</v>
      </c>
    </row>
    <row r="32" spans="1:7" x14ac:dyDescent="0.25">
      <c r="A32" s="191" t="s">
        <v>617</v>
      </c>
      <c r="B32" s="192">
        <v>28155170.73</v>
      </c>
      <c r="C32" s="192">
        <v>5948235</v>
      </c>
      <c r="D32" s="188">
        <v>34103405.730000004</v>
      </c>
      <c r="E32" s="192">
        <v>20576618.690000001</v>
      </c>
      <c r="F32" s="192">
        <v>20456618.690000001</v>
      </c>
      <c r="G32" s="188">
        <v>13526787.040000003</v>
      </c>
    </row>
    <row r="33" spans="1:7" x14ac:dyDescent="0.25">
      <c r="A33" s="191" t="s">
        <v>618</v>
      </c>
      <c r="B33" s="192">
        <v>23610117.920000002</v>
      </c>
      <c r="C33" s="192">
        <v>14127307.460000001</v>
      </c>
      <c r="D33" s="188">
        <v>37737425.380000003</v>
      </c>
      <c r="E33" s="192">
        <v>26170148.440000001</v>
      </c>
      <c r="F33" s="192">
        <v>25752546.440000001</v>
      </c>
      <c r="G33" s="188">
        <v>11567276.940000001</v>
      </c>
    </row>
    <row r="34" spans="1:7" x14ac:dyDescent="0.25">
      <c r="A34" s="191" t="s">
        <v>619</v>
      </c>
      <c r="B34" s="192">
        <v>3045804.59</v>
      </c>
      <c r="C34" s="192">
        <v>0</v>
      </c>
      <c r="D34" s="188">
        <v>3045804.59</v>
      </c>
      <c r="E34" s="192">
        <v>2216655.2000000002</v>
      </c>
      <c r="F34" s="192">
        <v>2210055.2000000002</v>
      </c>
      <c r="G34" s="188">
        <v>829149.38999999966</v>
      </c>
    </row>
    <row r="35" spans="1:7" x14ac:dyDescent="0.25">
      <c r="A35" s="191" t="s">
        <v>620</v>
      </c>
      <c r="B35" s="192">
        <v>61091099.200000003</v>
      </c>
      <c r="C35" s="192">
        <v>4000000</v>
      </c>
      <c r="D35" s="188">
        <v>65091099.200000003</v>
      </c>
      <c r="E35" s="192">
        <v>63091099.200000003</v>
      </c>
      <c r="F35" s="192">
        <v>63091099.200000003</v>
      </c>
      <c r="G35" s="188">
        <v>2000000</v>
      </c>
    </row>
    <row r="36" spans="1:7" x14ac:dyDescent="0.25">
      <c r="A36" s="191" t="s">
        <v>621</v>
      </c>
      <c r="B36" s="192">
        <v>4884908.17</v>
      </c>
      <c r="C36" s="192">
        <v>0</v>
      </c>
      <c r="D36" s="188">
        <v>4884908.17</v>
      </c>
      <c r="E36" s="192">
        <v>4884908.17</v>
      </c>
      <c r="F36" s="192">
        <v>4884908.17</v>
      </c>
      <c r="G36" s="188">
        <v>0</v>
      </c>
    </row>
    <row r="37" spans="1:7" x14ac:dyDescent="0.25">
      <c r="A37" s="191" t="s">
        <v>622</v>
      </c>
      <c r="B37" s="192">
        <v>7210000</v>
      </c>
      <c r="C37" s="192">
        <v>1490000</v>
      </c>
      <c r="D37" s="188">
        <v>8700000</v>
      </c>
      <c r="E37" s="192">
        <v>8700000</v>
      </c>
      <c r="F37" s="192">
        <v>8700000</v>
      </c>
      <c r="G37" s="188">
        <v>0</v>
      </c>
    </row>
    <row r="38" spans="1:7" x14ac:dyDescent="0.25">
      <c r="A38" s="191" t="s">
        <v>623</v>
      </c>
      <c r="B38" s="192">
        <v>4657500</v>
      </c>
      <c r="C38" s="192">
        <v>0</v>
      </c>
      <c r="D38" s="188">
        <v>4657500</v>
      </c>
      <c r="E38" s="192">
        <v>4657500</v>
      </c>
      <c r="F38" s="192">
        <v>4657500</v>
      </c>
      <c r="G38" s="188">
        <v>0</v>
      </c>
    </row>
    <row r="39" spans="1:7" x14ac:dyDescent="0.25">
      <c r="A39" s="185" t="s">
        <v>150</v>
      </c>
      <c r="B39" s="189"/>
      <c r="C39" s="189"/>
      <c r="D39" s="189"/>
      <c r="E39" s="189"/>
      <c r="F39" s="189"/>
      <c r="G39" s="189"/>
    </row>
    <row r="40" spans="1:7" x14ac:dyDescent="0.25">
      <c r="A40" s="184" t="s">
        <v>383</v>
      </c>
      <c r="B40" s="190">
        <v>328961247</v>
      </c>
      <c r="C40" s="190">
        <v>285325406.81</v>
      </c>
      <c r="D40" s="190">
        <v>614286653.80999994</v>
      </c>
      <c r="E40" s="190">
        <v>518626524.42999995</v>
      </c>
      <c r="F40" s="190">
        <v>516276524.42999995</v>
      </c>
      <c r="G40" s="190">
        <v>95660129.380000025</v>
      </c>
    </row>
    <row r="41" spans="1:7" x14ac:dyDescent="0.25">
      <c r="A41" s="191" t="s">
        <v>601</v>
      </c>
      <c r="B41" s="192">
        <v>20880160.010000002</v>
      </c>
      <c r="C41" s="192">
        <v>-6258996.6900000004</v>
      </c>
      <c r="D41" s="188">
        <v>14621163.32</v>
      </c>
      <c r="E41" s="192">
        <v>14621163.300000001</v>
      </c>
      <c r="F41" s="192">
        <v>14621163.300000001</v>
      </c>
      <c r="G41" s="188">
        <v>1.9999999552965164E-2</v>
      </c>
    </row>
    <row r="42" spans="1:7" x14ac:dyDescent="0.25">
      <c r="A42" s="191" t="s">
        <v>603</v>
      </c>
      <c r="B42" s="192">
        <v>92069999</v>
      </c>
      <c r="C42" s="192">
        <v>-1450511.21</v>
      </c>
      <c r="D42" s="188">
        <v>90619487.790000007</v>
      </c>
      <c r="E42" s="192">
        <v>84903091.409999996</v>
      </c>
      <c r="F42" s="192">
        <v>84903091.409999996</v>
      </c>
      <c r="G42" s="188">
        <v>5716396.3800000101</v>
      </c>
    </row>
    <row r="43" spans="1:7" x14ac:dyDescent="0.25">
      <c r="A43" s="191" t="s">
        <v>604</v>
      </c>
      <c r="B43" s="192">
        <v>0</v>
      </c>
      <c r="C43" s="192">
        <v>2333303.5</v>
      </c>
      <c r="D43" s="188">
        <v>2333303.5</v>
      </c>
      <c r="E43" s="192">
        <v>2177647.5</v>
      </c>
      <c r="F43" s="192">
        <v>2177647.5</v>
      </c>
      <c r="G43" s="188">
        <v>155656</v>
      </c>
    </row>
    <row r="44" spans="1:7" x14ac:dyDescent="0.25">
      <c r="A44" s="191" t="s">
        <v>605</v>
      </c>
      <c r="B44" s="192">
        <v>0</v>
      </c>
      <c r="C44" s="192">
        <v>1025160</v>
      </c>
      <c r="D44" s="188">
        <v>1025160</v>
      </c>
      <c r="E44" s="192">
        <v>426400</v>
      </c>
      <c r="F44" s="192">
        <v>426400</v>
      </c>
      <c r="G44" s="188">
        <v>598760</v>
      </c>
    </row>
    <row r="45" spans="1:7" x14ac:dyDescent="0.25">
      <c r="A45" s="191" t="s">
        <v>606</v>
      </c>
      <c r="B45" s="192">
        <v>0</v>
      </c>
      <c r="C45" s="192">
        <v>1578182.32</v>
      </c>
      <c r="D45" s="188">
        <v>1578182.32</v>
      </c>
      <c r="E45" s="192">
        <v>1578182.32</v>
      </c>
      <c r="F45" s="192">
        <v>1578182.32</v>
      </c>
      <c r="G45" s="188">
        <v>0</v>
      </c>
    </row>
    <row r="46" spans="1:7" x14ac:dyDescent="0.25">
      <c r="A46" s="191" t="s">
        <v>607</v>
      </c>
      <c r="B46" s="192">
        <v>95361403.239999995</v>
      </c>
      <c r="C46" s="192">
        <v>19836008.539999999</v>
      </c>
      <c r="D46" s="188">
        <v>115197411.78</v>
      </c>
      <c r="E46" s="192">
        <v>106955797.98999999</v>
      </c>
      <c r="F46" s="192">
        <v>104605797.98999999</v>
      </c>
      <c r="G46" s="188">
        <v>8241613.7900000066</v>
      </c>
    </row>
    <row r="47" spans="1:7" x14ac:dyDescent="0.25">
      <c r="A47" s="191" t="s">
        <v>608</v>
      </c>
      <c r="B47" s="192">
        <v>85764162</v>
      </c>
      <c r="C47" s="192">
        <v>203624147.15000001</v>
      </c>
      <c r="D47" s="188">
        <v>289388309.14999998</v>
      </c>
      <c r="E47" s="192">
        <v>211921798.38999999</v>
      </c>
      <c r="F47" s="192">
        <v>211921798.38999999</v>
      </c>
      <c r="G47" s="188">
        <v>77466510.75999999</v>
      </c>
    </row>
    <row r="48" spans="1:7" x14ac:dyDescent="0.25">
      <c r="A48" s="191" t="s">
        <v>609</v>
      </c>
      <c r="B48" s="192">
        <v>0</v>
      </c>
      <c r="C48" s="192">
        <v>275000</v>
      </c>
      <c r="D48" s="188">
        <v>275000</v>
      </c>
      <c r="E48" s="192">
        <v>275000</v>
      </c>
      <c r="F48" s="192">
        <v>275000</v>
      </c>
      <c r="G48" s="188">
        <v>0</v>
      </c>
    </row>
    <row r="49" spans="1:7" x14ac:dyDescent="0.25">
      <c r="A49" s="191" t="s">
        <v>611</v>
      </c>
      <c r="B49" s="192">
        <v>17922000</v>
      </c>
      <c r="C49" s="192">
        <v>2020902.26</v>
      </c>
      <c r="D49" s="188">
        <v>19942902.260000002</v>
      </c>
      <c r="E49" s="192">
        <v>19872819.190000001</v>
      </c>
      <c r="F49" s="192">
        <v>19872819.190000001</v>
      </c>
      <c r="G49" s="188">
        <v>70083.070000000298</v>
      </c>
    </row>
    <row r="50" spans="1:7" x14ac:dyDescent="0.25">
      <c r="A50" s="191" t="s">
        <v>612</v>
      </c>
      <c r="B50" s="192">
        <v>854000</v>
      </c>
      <c r="C50" s="192">
        <v>-27559.81</v>
      </c>
      <c r="D50" s="188">
        <v>826440.19</v>
      </c>
      <c r="E50" s="192">
        <v>826440.19</v>
      </c>
      <c r="F50" s="192">
        <v>826440.19</v>
      </c>
      <c r="G50" s="188">
        <v>0</v>
      </c>
    </row>
    <row r="51" spans="1:7" x14ac:dyDescent="0.25">
      <c r="A51" s="191" t="s">
        <v>617</v>
      </c>
      <c r="B51" s="192">
        <v>16109522.75</v>
      </c>
      <c r="C51" s="192">
        <v>29093205.850000001</v>
      </c>
      <c r="D51" s="188">
        <v>45202728.600000001</v>
      </c>
      <c r="E51" s="192">
        <v>41791628.670000002</v>
      </c>
      <c r="F51" s="192">
        <v>41791628.670000002</v>
      </c>
      <c r="G51" s="188">
        <v>3411099.9299999997</v>
      </c>
    </row>
    <row r="52" spans="1:7" x14ac:dyDescent="0.25">
      <c r="A52" s="191" t="s">
        <v>618</v>
      </c>
      <c r="B52" s="192">
        <v>0</v>
      </c>
      <c r="C52" s="192">
        <v>33276564.899999999</v>
      </c>
      <c r="D52" s="188">
        <v>33276564.899999999</v>
      </c>
      <c r="E52" s="192">
        <v>33276555.469999999</v>
      </c>
      <c r="F52" s="192">
        <v>33276555.469999999</v>
      </c>
      <c r="G52" s="188">
        <v>9.4299999997019768</v>
      </c>
    </row>
    <row r="53" spans="1:7" x14ac:dyDescent="0.25">
      <c r="A53" s="185" t="s">
        <v>150</v>
      </c>
      <c r="B53" s="189"/>
      <c r="C53" s="189"/>
      <c r="D53" s="188">
        <v>0</v>
      </c>
      <c r="E53" s="188"/>
      <c r="F53" s="188"/>
      <c r="G53" s="188">
        <v>0</v>
      </c>
    </row>
    <row r="54" spans="1:7" x14ac:dyDescent="0.25">
      <c r="A54" s="184" t="s">
        <v>379</v>
      </c>
      <c r="B54" s="190">
        <v>1094438141.5099998</v>
      </c>
      <c r="C54" s="190">
        <v>551413588.44000006</v>
      </c>
      <c r="D54" s="190">
        <v>1645851729.9499998</v>
      </c>
      <c r="E54" s="190">
        <v>1291681220.3600001</v>
      </c>
      <c r="F54" s="190">
        <v>1285780716.2000003</v>
      </c>
      <c r="G54" s="190">
        <v>354170509.58999968</v>
      </c>
    </row>
    <row r="55" spans="1:7" x14ac:dyDescent="0.25">
      <c r="A55" s="182"/>
      <c r="B55" s="186"/>
      <c r="C55" s="186"/>
      <c r="D55" s="186"/>
      <c r="E55" s="186"/>
      <c r="F55" s="186"/>
      <c r="G55" s="18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  <pageSetup paperSize="119" scale="7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75" zoomScaleNormal="75" workbookViewId="0">
      <selection activeCell="B9" sqref="B9:G78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22" t="s">
        <v>384</v>
      </c>
      <c r="B1" s="223"/>
      <c r="C1" s="223"/>
      <c r="D1" s="223"/>
      <c r="E1" s="223"/>
      <c r="F1" s="223"/>
      <c r="G1" s="223"/>
    </row>
    <row r="2" spans="1:7" x14ac:dyDescent="0.25">
      <c r="A2" s="103" t="str">
        <f>'Formato 1'!A2</f>
        <v>MUNICIPIO DE SALAMANCA, GUANAJUATO</v>
      </c>
      <c r="B2" s="104"/>
      <c r="C2" s="104"/>
      <c r="D2" s="104"/>
      <c r="E2" s="104"/>
      <c r="F2" s="104"/>
      <c r="G2" s="105"/>
    </row>
    <row r="3" spans="1:7" x14ac:dyDescent="0.25">
      <c r="A3" s="106" t="s">
        <v>385</v>
      </c>
      <c r="B3" s="107"/>
      <c r="C3" s="107"/>
      <c r="D3" s="107"/>
      <c r="E3" s="107"/>
      <c r="F3" s="107"/>
      <c r="G3" s="108"/>
    </row>
    <row r="4" spans="1:7" x14ac:dyDescent="0.25">
      <c r="A4" s="106" t="s">
        <v>386</v>
      </c>
      <c r="B4" s="107"/>
      <c r="C4" s="107"/>
      <c r="D4" s="107"/>
      <c r="E4" s="107"/>
      <c r="F4" s="107"/>
      <c r="G4" s="108"/>
    </row>
    <row r="5" spans="1:7" x14ac:dyDescent="0.25">
      <c r="A5" s="106" t="str">
        <f>'Formato 3'!A4</f>
        <v>Del 1 de Enero al 31 de Diciembre de 2024 (b)</v>
      </c>
      <c r="B5" s="107"/>
      <c r="C5" s="107"/>
      <c r="D5" s="107"/>
      <c r="E5" s="107"/>
      <c r="F5" s="107"/>
      <c r="G5" s="108"/>
    </row>
    <row r="6" spans="1:7" x14ac:dyDescent="0.25">
      <c r="A6" s="109" t="s">
        <v>2</v>
      </c>
      <c r="B6" s="110"/>
      <c r="C6" s="110"/>
      <c r="D6" s="110"/>
      <c r="E6" s="110"/>
      <c r="F6" s="110"/>
      <c r="G6" s="111"/>
    </row>
    <row r="7" spans="1:7" ht="15.75" customHeight="1" x14ac:dyDescent="0.25">
      <c r="A7" s="211" t="s">
        <v>4</v>
      </c>
      <c r="B7" s="219" t="s">
        <v>298</v>
      </c>
      <c r="C7" s="220"/>
      <c r="D7" s="220"/>
      <c r="E7" s="220"/>
      <c r="F7" s="221"/>
      <c r="G7" s="215" t="s">
        <v>387</v>
      </c>
    </row>
    <row r="8" spans="1:7" ht="30" x14ac:dyDescent="0.25">
      <c r="A8" s="212"/>
      <c r="B8" s="24" t="s">
        <v>300</v>
      </c>
      <c r="C8" s="7" t="s">
        <v>388</v>
      </c>
      <c r="D8" s="24" t="s">
        <v>302</v>
      </c>
      <c r="E8" s="24" t="s">
        <v>186</v>
      </c>
      <c r="F8" s="29" t="s">
        <v>203</v>
      </c>
      <c r="G8" s="214"/>
    </row>
    <row r="9" spans="1:7" ht="16.5" customHeight="1" x14ac:dyDescent="0.25">
      <c r="A9" s="25" t="s">
        <v>389</v>
      </c>
      <c r="B9" s="194">
        <v>765476894.51000011</v>
      </c>
      <c r="C9" s="194">
        <v>266088181.63</v>
      </c>
      <c r="D9" s="194">
        <v>1031565076.1399999</v>
      </c>
      <c r="E9" s="194">
        <v>773054695.92999995</v>
      </c>
      <c r="F9" s="194">
        <v>769504191.76999998</v>
      </c>
      <c r="G9" s="194">
        <v>258510380.20999998</v>
      </c>
    </row>
    <row r="10" spans="1:7" ht="15" customHeight="1" x14ac:dyDescent="0.25">
      <c r="A10" s="55" t="s">
        <v>390</v>
      </c>
      <c r="B10" s="195">
        <v>361977049.74000001</v>
      </c>
      <c r="C10" s="195">
        <v>51183790.449999996</v>
      </c>
      <c r="D10" s="195">
        <v>413160840.18999994</v>
      </c>
      <c r="E10" s="195">
        <v>321380476.64999998</v>
      </c>
      <c r="F10" s="195">
        <v>319797172.64999998</v>
      </c>
      <c r="G10" s="195">
        <v>91780363.539999977</v>
      </c>
    </row>
    <row r="11" spans="1:7" x14ac:dyDescent="0.25">
      <c r="A11" s="73" t="s">
        <v>391</v>
      </c>
      <c r="B11" s="199">
        <v>16243494.25</v>
      </c>
      <c r="C11" s="199">
        <v>70480.87</v>
      </c>
      <c r="D11" s="195">
        <v>16313975.119999999</v>
      </c>
      <c r="E11" s="199">
        <v>15434680.550000001</v>
      </c>
      <c r="F11" s="199">
        <v>15378680.550000001</v>
      </c>
      <c r="G11" s="195">
        <v>879294.56999999844</v>
      </c>
    </row>
    <row r="12" spans="1:7" x14ac:dyDescent="0.25">
      <c r="A12" s="73" t="s">
        <v>392</v>
      </c>
      <c r="B12" s="199">
        <v>943206.68</v>
      </c>
      <c r="C12" s="199">
        <v>5300</v>
      </c>
      <c r="D12" s="195">
        <v>948506.68</v>
      </c>
      <c r="E12" s="199">
        <v>905912.26</v>
      </c>
      <c r="F12" s="199">
        <v>902412.26</v>
      </c>
      <c r="G12" s="195">
        <v>42594.420000000042</v>
      </c>
    </row>
    <row r="13" spans="1:7" x14ac:dyDescent="0.25">
      <c r="A13" s="73" t="s">
        <v>393</v>
      </c>
      <c r="B13" s="199">
        <v>76527447.519999996</v>
      </c>
      <c r="C13" s="199">
        <v>37946838.899999999</v>
      </c>
      <c r="D13" s="195">
        <v>114474286.41999999</v>
      </c>
      <c r="E13" s="199">
        <v>95778169.049999997</v>
      </c>
      <c r="F13" s="199">
        <v>94889965.049999997</v>
      </c>
      <c r="G13" s="195">
        <v>18696117.36999999</v>
      </c>
    </row>
    <row r="14" spans="1:7" x14ac:dyDescent="0.25">
      <c r="A14" s="73" t="s">
        <v>394</v>
      </c>
      <c r="B14" s="195">
        <v>0</v>
      </c>
      <c r="C14" s="195">
        <v>0</v>
      </c>
      <c r="D14" s="195">
        <v>0</v>
      </c>
      <c r="E14" s="195">
        <v>0</v>
      </c>
      <c r="F14" s="195">
        <v>0</v>
      </c>
      <c r="G14" s="195">
        <v>0</v>
      </c>
    </row>
    <row r="15" spans="1:7" x14ac:dyDescent="0.25">
      <c r="A15" s="73" t="s">
        <v>395</v>
      </c>
      <c r="B15" s="199">
        <v>88308641.060000002</v>
      </c>
      <c r="C15" s="199">
        <v>5628787.0499999998</v>
      </c>
      <c r="D15" s="195">
        <v>93937428.109999999</v>
      </c>
      <c r="E15" s="199">
        <v>74304970.530000001</v>
      </c>
      <c r="F15" s="199">
        <v>74184570.530000001</v>
      </c>
      <c r="G15" s="195">
        <v>19632457.579999998</v>
      </c>
    </row>
    <row r="16" spans="1:7" x14ac:dyDescent="0.25">
      <c r="A16" s="73" t="s">
        <v>396</v>
      </c>
      <c r="B16" s="195">
        <v>0</v>
      </c>
      <c r="C16" s="195">
        <v>0</v>
      </c>
      <c r="D16" s="195">
        <v>0</v>
      </c>
      <c r="E16" s="195">
        <v>0</v>
      </c>
      <c r="F16" s="195">
        <v>0</v>
      </c>
      <c r="G16" s="195">
        <v>0</v>
      </c>
    </row>
    <row r="17" spans="1:7" x14ac:dyDescent="0.25">
      <c r="A17" s="73" t="s">
        <v>397</v>
      </c>
      <c r="B17" s="199">
        <v>107299577.62</v>
      </c>
      <c r="C17" s="199">
        <v>-7372021.79</v>
      </c>
      <c r="D17" s="195">
        <v>99927555.829999998</v>
      </c>
      <c r="E17" s="199">
        <v>58833248.609999999</v>
      </c>
      <c r="F17" s="199">
        <v>58505048.609999999</v>
      </c>
      <c r="G17" s="195">
        <v>41094307.219999999</v>
      </c>
    </row>
    <row r="18" spans="1:7" x14ac:dyDescent="0.25">
      <c r="A18" s="73" t="s">
        <v>398</v>
      </c>
      <c r="B18" s="199">
        <v>72654682.609999999</v>
      </c>
      <c r="C18" s="199">
        <v>14904405.42</v>
      </c>
      <c r="D18" s="195">
        <v>87559088.030000001</v>
      </c>
      <c r="E18" s="199">
        <v>76123495.650000006</v>
      </c>
      <c r="F18" s="199">
        <v>75936495.650000006</v>
      </c>
      <c r="G18" s="195">
        <v>11435592.379999995</v>
      </c>
    </row>
    <row r="19" spans="1:7" x14ac:dyDescent="0.25">
      <c r="A19" s="55" t="s">
        <v>399</v>
      </c>
      <c r="B19" s="195">
        <v>203837397.19999999</v>
      </c>
      <c r="C19" s="195">
        <v>166101873.25</v>
      </c>
      <c r="D19" s="195">
        <v>369939270.44999999</v>
      </c>
      <c r="E19" s="195">
        <v>239346462.97</v>
      </c>
      <c r="F19" s="195">
        <v>238646462.97</v>
      </c>
      <c r="G19" s="195">
        <v>130592807.47999999</v>
      </c>
    </row>
    <row r="20" spans="1:7" x14ac:dyDescent="0.25">
      <c r="A20" s="73" t="s">
        <v>400</v>
      </c>
      <c r="B20" s="199">
        <v>0</v>
      </c>
      <c r="C20" s="199">
        <v>2642880.7400000002</v>
      </c>
      <c r="D20" s="195">
        <v>2642880.7400000002</v>
      </c>
      <c r="E20" s="199">
        <v>239262.8</v>
      </c>
      <c r="F20" s="199">
        <v>239262.8</v>
      </c>
      <c r="G20" s="195">
        <v>2403617.9400000004</v>
      </c>
    </row>
    <row r="21" spans="1:7" x14ac:dyDescent="0.25">
      <c r="A21" s="73" t="s">
        <v>401</v>
      </c>
      <c r="B21" s="199">
        <v>191374913.13999999</v>
      </c>
      <c r="C21" s="199">
        <v>158815064.13</v>
      </c>
      <c r="D21" s="195">
        <v>350189977.26999998</v>
      </c>
      <c r="E21" s="199">
        <v>225088332.59999999</v>
      </c>
      <c r="F21" s="199">
        <v>224420332.59999999</v>
      </c>
      <c r="G21" s="195">
        <v>125101644.66999999</v>
      </c>
    </row>
    <row r="22" spans="1:7" x14ac:dyDescent="0.25">
      <c r="A22" s="73" t="s">
        <v>402</v>
      </c>
      <c r="B22" s="195">
        <v>0</v>
      </c>
      <c r="C22" s="195">
        <v>0</v>
      </c>
      <c r="D22" s="195">
        <v>0</v>
      </c>
      <c r="E22" s="195">
        <v>0</v>
      </c>
      <c r="F22" s="195">
        <v>0</v>
      </c>
      <c r="G22" s="195">
        <v>0</v>
      </c>
    </row>
    <row r="23" spans="1:7" x14ac:dyDescent="0.25">
      <c r="A23" s="73" t="s">
        <v>403</v>
      </c>
      <c r="B23" s="199">
        <v>12462484.060000001</v>
      </c>
      <c r="C23" s="199">
        <v>4643928.38</v>
      </c>
      <c r="D23" s="195">
        <v>17106412.440000001</v>
      </c>
      <c r="E23" s="199">
        <v>14018867.57</v>
      </c>
      <c r="F23" s="199">
        <v>13986867.57</v>
      </c>
      <c r="G23" s="195">
        <v>3087544.870000001</v>
      </c>
    </row>
    <row r="24" spans="1:7" x14ac:dyDescent="0.25">
      <c r="A24" s="73" t="s">
        <v>404</v>
      </c>
      <c r="B24" s="195">
        <v>0</v>
      </c>
      <c r="C24" s="195">
        <v>0</v>
      </c>
      <c r="D24" s="195">
        <v>0</v>
      </c>
      <c r="E24" s="195">
        <v>0</v>
      </c>
      <c r="F24" s="195">
        <v>0</v>
      </c>
      <c r="G24" s="195">
        <v>0</v>
      </c>
    </row>
    <row r="25" spans="1:7" x14ac:dyDescent="0.25">
      <c r="A25" s="73" t="s">
        <v>405</v>
      </c>
      <c r="B25" s="195">
        <v>0</v>
      </c>
      <c r="C25" s="195">
        <v>0</v>
      </c>
      <c r="D25" s="195">
        <v>0</v>
      </c>
      <c r="E25" s="195">
        <v>0</v>
      </c>
      <c r="F25" s="195">
        <v>0</v>
      </c>
      <c r="G25" s="195">
        <v>0</v>
      </c>
    </row>
    <row r="26" spans="1:7" x14ac:dyDescent="0.25">
      <c r="A26" s="73" t="s">
        <v>406</v>
      </c>
      <c r="B26" s="195">
        <v>0</v>
      </c>
      <c r="C26" s="195">
        <v>0</v>
      </c>
      <c r="D26" s="195">
        <v>0</v>
      </c>
      <c r="E26" s="195">
        <v>0</v>
      </c>
      <c r="F26" s="195">
        <v>0</v>
      </c>
      <c r="G26" s="195">
        <v>0</v>
      </c>
    </row>
    <row r="27" spans="1:7" x14ac:dyDescent="0.25">
      <c r="A27" s="55" t="s">
        <v>407</v>
      </c>
      <c r="B27" s="195">
        <v>121818940.2</v>
      </c>
      <c r="C27" s="195">
        <v>43312517.93</v>
      </c>
      <c r="D27" s="195">
        <v>165131458.13</v>
      </c>
      <c r="E27" s="195">
        <v>130994248.94</v>
      </c>
      <c r="F27" s="195">
        <v>129727048.78</v>
      </c>
      <c r="G27" s="195">
        <v>34137209.189999998</v>
      </c>
    </row>
    <row r="28" spans="1:7" x14ac:dyDescent="0.25">
      <c r="A28" s="76" t="s">
        <v>408</v>
      </c>
      <c r="B28" s="199">
        <v>41352497.710000001</v>
      </c>
      <c r="C28" s="199">
        <v>9266943.0999999996</v>
      </c>
      <c r="D28" s="195">
        <v>50619440.810000002</v>
      </c>
      <c r="E28" s="199">
        <v>41135646.390000001</v>
      </c>
      <c r="F28" s="199">
        <v>41078646.390000001</v>
      </c>
      <c r="G28" s="195">
        <v>9483794.4200000018</v>
      </c>
    </row>
    <row r="29" spans="1:7" x14ac:dyDescent="0.25">
      <c r="A29" s="73" t="s">
        <v>409</v>
      </c>
      <c r="B29" s="195">
        <v>0</v>
      </c>
      <c r="C29" s="195">
        <v>0</v>
      </c>
      <c r="D29" s="195">
        <v>0</v>
      </c>
      <c r="E29" s="195">
        <v>0</v>
      </c>
      <c r="F29" s="195">
        <v>0</v>
      </c>
      <c r="G29" s="195">
        <v>0</v>
      </c>
    </row>
    <row r="30" spans="1:7" x14ac:dyDescent="0.25">
      <c r="A30" s="73" t="s">
        <v>410</v>
      </c>
      <c r="B30" s="199">
        <v>0</v>
      </c>
      <c r="C30" s="199">
        <v>2650000</v>
      </c>
      <c r="D30" s="195">
        <v>2650000</v>
      </c>
      <c r="E30" s="199">
        <v>2242350.96</v>
      </c>
      <c r="F30" s="199">
        <v>2242350.96</v>
      </c>
      <c r="G30" s="195">
        <v>407649.04000000004</v>
      </c>
    </row>
    <row r="31" spans="1:7" x14ac:dyDescent="0.25">
      <c r="A31" s="73" t="s">
        <v>411</v>
      </c>
      <c r="B31" s="195">
        <v>0</v>
      </c>
      <c r="C31" s="195">
        <v>0</v>
      </c>
      <c r="D31" s="195">
        <v>0</v>
      </c>
      <c r="E31" s="195">
        <v>0</v>
      </c>
      <c r="F31" s="195">
        <v>0</v>
      </c>
      <c r="G31" s="195">
        <v>0</v>
      </c>
    </row>
    <row r="32" spans="1:7" x14ac:dyDescent="0.25">
      <c r="A32" s="73" t="s">
        <v>412</v>
      </c>
      <c r="B32" s="199">
        <v>20655594.109999999</v>
      </c>
      <c r="C32" s="199">
        <v>2044094</v>
      </c>
      <c r="D32" s="195">
        <v>22699688.109999999</v>
      </c>
      <c r="E32" s="199">
        <v>21903625.199999999</v>
      </c>
      <c r="F32" s="199">
        <v>21888625.199999999</v>
      </c>
      <c r="G32" s="195">
        <v>796062.91000000015</v>
      </c>
    </row>
    <row r="33" spans="1:7" ht="14.45" customHeight="1" x14ac:dyDescent="0.25">
      <c r="A33" s="73" t="s">
        <v>413</v>
      </c>
      <c r="B33" s="195">
        <v>0</v>
      </c>
      <c r="C33" s="195">
        <v>0</v>
      </c>
      <c r="D33" s="195">
        <v>0</v>
      </c>
      <c r="E33" s="195">
        <v>0</v>
      </c>
      <c r="F33" s="195">
        <v>0</v>
      </c>
      <c r="G33" s="195">
        <v>0</v>
      </c>
    </row>
    <row r="34" spans="1:7" ht="14.45" customHeight="1" x14ac:dyDescent="0.25">
      <c r="A34" s="73" t="s">
        <v>414</v>
      </c>
      <c r="B34" s="199">
        <v>47037728.490000002</v>
      </c>
      <c r="C34" s="199">
        <v>27627383.59</v>
      </c>
      <c r="D34" s="195">
        <v>74665112.079999998</v>
      </c>
      <c r="E34" s="199">
        <v>52229195.700000003</v>
      </c>
      <c r="F34" s="199">
        <v>52124195.700000003</v>
      </c>
      <c r="G34" s="195">
        <v>22435916.379999995</v>
      </c>
    </row>
    <row r="35" spans="1:7" ht="14.45" customHeight="1" x14ac:dyDescent="0.25">
      <c r="A35" s="73" t="s">
        <v>415</v>
      </c>
      <c r="B35" s="199">
        <v>12773119.890000001</v>
      </c>
      <c r="C35" s="199">
        <v>1724097.24</v>
      </c>
      <c r="D35" s="195">
        <v>14497217.130000001</v>
      </c>
      <c r="E35" s="199">
        <v>13483430.689999999</v>
      </c>
      <c r="F35" s="199">
        <v>12393230.529999999</v>
      </c>
      <c r="G35" s="195">
        <v>1013786.4400000013</v>
      </c>
    </row>
    <row r="36" spans="1:7" ht="14.45" customHeight="1" x14ac:dyDescent="0.25">
      <c r="A36" s="73" t="s">
        <v>416</v>
      </c>
      <c r="B36" s="195">
        <v>0</v>
      </c>
      <c r="C36" s="195">
        <v>0</v>
      </c>
      <c r="D36" s="195">
        <v>0</v>
      </c>
      <c r="E36" s="195">
        <v>0</v>
      </c>
      <c r="F36" s="195">
        <v>0</v>
      </c>
      <c r="G36" s="195">
        <v>0</v>
      </c>
    </row>
    <row r="37" spans="1:7" ht="14.45" customHeight="1" x14ac:dyDescent="0.25">
      <c r="A37" s="56" t="s">
        <v>417</v>
      </c>
      <c r="B37" s="195">
        <v>77843507.370000005</v>
      </c>
      <c r="C37" s="195">
        <v>5490000</v>
      </c>
      <c r="D37" s="195">
        <v>83333507.370000005</v>
      </c>
      <c r="E37" s="195">
        <v>81333507.370000005</v>
      </c>
      <c r="F37" s="195">
        <v>81333507.370000005</v>
      </c>
      <c r="G37" s="195">
        <v>2000000</v>
      </c>
    </row>
    <row r="38" spans="1:7" x14ac:dyDescent="0.25">
      <c r="A38" s="76" t="s">
        <v>418</v>
      </c>
      <c r="B38" s="195">
        <v>0</v>
      </c>
      <c r="C38" s="195">
        <v>0</v>
      </c>
      <c r="D38" s="195">
        <v>0</v>
      </c>
      <c r="E38" s="195">
        <v>0</v>
      </c>
      <c r="F38" s="195">
        <v>0</v>
      </c>
      <c r="G38" s="195">
        <v>0</v>
      </c>
    </row>
    <row r="39" spans="1:7" ht="30" x14ac:dyDescent="0.25">
      <c r="A39" s="76" t="s">
        <v>419</v>
      </c>
      <c r="B39" s="199">
        <v>77843507.370000005</v>
      </c>
      <c r="C39" s="199">
        <v>5490000</v>
      </c>
      <c r="D39" s="195">
        <v>83333507.370000005</v>
      </c>
      <c r="E39" s="199">
        <v>81333507.370000005</v>
      </c>
      <c r="F39" s="199">
        <v>81333507.370000005</v>
      </c>
      <c r="G39" s="195">
        <v>2000000</v>
      </c>
    </row>
    <row r="40" spans="1:7" x14ac:dyDescent="0.25">
      <c r="A40" s="76" t="s">
        <v>420</v>
      </c>
      <c r="B40" s="195">
        <v>0</v>
      </c>
      <c r="C40" s="195">
        <v>0</v>
      </c>
      <c r="D40" s="195">
        <v>0</v>
      </c>
      <c r="E40" s="195">
        <v>0</v>
      </c>
      <c r="F40" s="195">
        <v>0</v>
      </c>
      <c r="G40" s="195">
        <v>0</v>
      </c>
    </row>
    <row r="41" spans="1:7" x14ac:dyDescent="0.25">
      <c r="A41" s="76" t="s">
        <v>421</v>
      </c>
      <c r="B41" s="195">
        <v>0</v>
      </c>
      <c r="C41" s="195">
        <v>0</v>
      </c>
      <c r="D41" s="195">
        <v>0</v>
      </c>
      <c r="E41" s="195">
        <v>0</v>
      </c>
      <c r="F41" s="195">
        <v>0</v>
      </c>
      <c r="G41" s="195">
        <v>0</v>
      </c>
    </row>
    <row r="42" spans="1:7" x14ac:dyDescent="0.25">
      <c r="A42" s="76"/>
      <c r="B42" s="195"/>
      <c r="C42" s="195"/>
      <c r="D42" s="195"/>
      <c r="E42" s="195"/>
      <c r="F42" s="195"/>
      <c r="G42" s="195"/>
    </row>
    <row r="43" spans="1:7" x14ac:dyDescent="0.25">
      <c r="A43" s="3" t="s">
        <v>422</v>
      </c>
      <c r="B43" s="196">
        <v>328961247</v>
      </c>
      <c r="C43" s="196">
        <v>285325406.81</v>
      </c>
      <c r="D43" s="196">
        <v>614286653.81000006</v>
      </c>
      <c r="E43" s="196">
        <v>518626524.42999995</v>
      </c>
      <c r="F43" s="196">
        <v>516276524.42999995</v>
      </c>
      <c r="G43" s="196">
        <v>95660129.38000001</v>
      </c>
    </row>
    <row r="44" spans="1:7" x14ac:dyDescent="0.25">
      <c r="A44" s="55" t="s">
        <v>390</v>
      </c>
      <c r="B44" s="195">
        <v>146981681.75999999</v>
      </c>
      <c r="C44" s="195">
        <v>63556165.109999992</v>
      </c>
      <c r="D44" s="195">
        <v>210537846.86999997</v>
      </c>
      <c r="E44" s="195">
        <v>201287730.95999998</v>
      </c>
      <c r="F44" s="195">
        <v>201287730.95999998</v>
      </c>
      <c r="G44" s="195">
        <v>9250115.9099999815</v>
      </c>
    </row>
    <row r="45" spans="1:7" x14ac:dyDescent="0.25">
      <c r="A45" s="76" t="s">
        <v>391</v>
      </c>
      <c r="B45" s="195">
        <v>0</v>
      </c>
      <c r="C45" s="195">
        <v>0</v>
      </c>
      <c r="D45" s="195">
        <v>0</v>
      </c>
      <c r="E45" s="195">
        <v>0</v>
      </c>
      <c r="F45" s="195">
        <v>0</v>
      </c>
      <c r="G45" s="195">
        <v>0</v>
      </c>
    </row>
    <row r="46" spans="1:7" x14ac:dyDescent="0.25">
      <c r="A46" s="76" t="s">
        <v>392</v>
      </c>
      <c r="B46" s="195">
        <v>0</v>
      </c>
      <c r="C46" s="195">
        <v>0</v>
      </c>
      <c r="D46" s="195">
        <v>0</v>
      </c>
      <c r="E46" s="195">
        <v>0</v>
      </c>
      <c r="F46" s="195">
        <v>0</v>
      </c>
      <c r="G46" s="195">
        <v>0</v>
      </c>
    </row>
    <row r="47" spans="1:7" x14ac:dyDescent="0.25">
      <c r="A47" s="76" t="s">
        <v>393</v>
      </c>
      <c r="B47" s="199">
        <v>0</v>
      </c>
      <c r="C47" s="199">
        <v>33276564.899999999</v>
      </c>
      <c r="D47" s="195">
        <v>33276564.899999999</v>
      </c>
      <c r="E47" s="199">
        <v>33276555.469999999</v>
      </c>
      <c r="F47" s="199">
        <v>33276555.469999999</v>
      </c>
      <c r="G47" s="195">
        <v>9.4299999997019768</v>
      </c>
    </row>
    <row r="48" spans="1:7" x14ac:dyDescent="0.25">
      <c r="A48" s="76" t="s">
        <v>394</v>
      </c>
      <c r="B48" s="195">
        <v>0</v>
      </c>
      <c r="C48" s="195">
        <v>0</v>
      </c>
      <c r="D48" s="195">
        <v>0</v>
      </c>
      <c r="E48" s="195">
        <v>0</v>
      </c>
      <c r="F48" s="195">
        <v>0</v>
      </c>
      <c r="G48" s="195">
        <v>0</v>
      </c>
    </row>
    <row r="49" spans="1:7" x14ac:dyDescent="0.25">
      <c r="A49" s="76" t="s">
        <v>395</v>
      </c>
      <c r="B49" s="199">
        <v>20880160.010000002</v>
      </c>
      <c r="C49" s="199">
        <v>-6258996.6900000004</v>
      </c>
      <c r="D49" s="195">
        <v>14621163.32</v>
      </c>
      <c r="E49" s="199">
        <v>14621163.300000001</v>
      </c>
      <c r="F49" s="199">
        <v>14621163.300000001</v>
      </c>
      <c r="G49" s="195">
        <v>1.9999999552965164E-2</v>
      </c>
    </row>
    <row r="50" spans="1:7" x14ac:dyDescent="0.25">
      <c r="A50" s="76" t="s">
        <v>396</v>
      </c>
      <c r="B50" s="195">
        <v>0</v>
      </c>
      <c r="C50" s="195">
        <v>0</v>
      </c>
      <c r="D50" s="195">
        <v>0</v>
      </c>
      <c r="E50" s="195">
        <v>0</v>
      </c>
      <c r="F50" s="195">
        <v>0</v>
      </c>
      <c r="G50" s="195">
        <v>0</v>
      </c>
    </row>
    <row r="51" spans="1:7" x14ac:dyDescent="0.25">
      <c r="A51" s="76" t="s">
        <v>397</v>
      </c>
      <c r="B51" s="199">
        <v>108179521.75</v>
      </c>
      <c r="C51" s="199">
        <v>34242694.640000001</v>
      </c>
      <c r="D51" s="195">
        <v>142422216.38999999</v>
      </c>
      <c r="E51" s="199">
        <v>133242193</v>
      </c>
      <c r="F51" s="199">
        <v>133242193</v>
      </c>
      <c r="G51" s="195">
        <v>9180023.3899999857</v>
      </c>
    </row>
    <row r="52" spans="1:7" x14ac:dyDescent="0.25">
      <c r="A52" s="76" t="s">
        <v>398</v>
      </c>
      <c r="B52" s="199">
        <v>17922000</v>
      </c>
      <c r="C52" s="199">
        <v>2295902.2599999998</v>
      </c>
      <c r="D52" s="195">
        <v>20217902.259999998</v>
      </c>
      <c r="E52" s="199">
        <v>20147819.190000001</v>
      </c>
      <c r="F52" s="199">
        <v>20147819.190000001</v>
      </c>
      <c r="G52" s="195">
        <v>70083.069999996573</v>
      </c>
    </row>
    <row r="53" spans="1:7" x14ac:dyDescent="0.25">
      <c r="A53" s="55" t="s">
        <v>399</v>
      </c>
      <c r="B53" s="195">
        <v>181125565.24000001</v>
      </c>
      <c r="C53" s="195">
        <v>217038338.00999999</v>
      </c>
      <c r="D53" s="195">
        <v>398163903.25000006</v>
      </c>
      <c r="E53" s="195">
        <v>312512001.77999997</v>
      </c>
      <c r="F53" s="195">
        <v>310162001.77999997</v>
      </c>
      <c r="G53" s="195">
        <v>85651901.470000029</v>
      </c>
    </row>
    <row r="54" spans="1:7" x14ac:dyDescent="0.25">
      <c r="A54" s="76" t="s">
        <v>400</v>
      </c>
      <c r="B54" s="199">
        <v>0</v>
      </c>
      <c r="C54" s="199">
        <v>44004870.600000001</v>
      </c>
      <c r="D54" s="195">
        <v>44004870.600000001</v>
      </c>
      <c r="E54" s="199">
        <v>20783146.59</v>
      </c>
      <c r="F54" s="199">
        <v>20783146.59</v>
      </c>
      <c r="G54" s="195">
        <v>23221724.010000002</v>
      </c>
    </row>
    <row r="55" spans="1:7" x14ac:dyDescent="0.25">
      <c r="A55" s="76" t="s">
        <v>401</v>
      </c>
      <c r="B55" s="199">
        <v>181125565.24000001</v>
      </c>
      <c r="C55" s="199">
        <v>149828691.06</v>
      </c>
      <c r="D55" s="195">
        <v>330954256.30000001</v>
      </c>
      <c r="E55" s="199">
        <v>268967490.25999999</v>
      </c>
      <c r="F55" s="199">
        <v>266617490.25999999</v>
      </c>
      <c r="G55" s="195">
        <v>61986766.040000021</v>
      </c>
    </row>
    <row r="56" spans="1:7" x14ac:dyDescent="0.25">
      <c r="A56" s="76" t="s">
        <v>402</v>
      </c>
      <c r="B56" s="195">
        <v>0</v>
      </c>
      <c r="C56" s="195">
        <v>0</v>
      </c>
      <c r="D56" s="195">
        <v>0</v>
      </c>
      <c r="E56" s="195">
        <v>0</v>
      </c>
      <c r="F56" s="195">
        <v>0</v>
      </c>
      <c r="G56" s="195">
        <v>0</v>
      </c>
    </row>
    <row r="57" spans="1:7" x14ac:dyDescent="0.25">
      <c r="A57" s="77" t="s">
        <v>403</v>
      </c>
      <c r="B57" s="199">
        <v>0</v>
      </c>
      <c r="C57" s="199">
        <v>23204776.350000001</v>
      </c>
      <c r="D57" s="195">
        <v>23204776.350000001</v>
      </c>
      <c r="E57" s="199">
        <v>22761364.93</v>
      </c>
      <c r="F57" s="199">
        <v>22761364.93</v>
      </c>
      <c r="G57" s="195">
        <v>443411.42000000179</v>
      </c>
    </row>
    <row r="58" spans="1:7" x14ac:dyDescent="0.25">
      <c r="A58" s="76" t="s">
        <v>404</v>
      </c>
      <c r="B58" s="195">
        <v>0</v>
      </c>
      <c r="C58" s="195">
        <v>0</v>
      </c>
      <c r="D58" s="195">
        <v>0</v>
      </c>
      <c r="E58" s="195">
        <v>0</v>
      </c>
      <c r="F58" s="195">
        <v>0</v>
      </c>
      <c r="G58" s="195">
        <v>0</v>
      </c>
    </row>
    <row r="59" spans="1:7" x14ac:dyDescent="0.25">
      <c r="A59" s="76" t="s">
        <v>405</v>
      </c>
      <c r="B59" s="195">
        <v>0</v>
      </c>
      <c r="C59" s="195">
        <v>0</v>
      </c>
      <c r="D59" s="195">
        <v>0</v>
      </c>
      <c r="E59" s="195">
        <v>0</v>
      </c>
      <c r="F59" s="195">
        <v>0</v>
      </c>
      <c r="G59" s="195">
        <v>0</v>
      </c>
    </row>
    <row r="60" spans="1:7" x14ac:dyDescent="0.25">
      <c r="A60" s="76" t="s">
        <v>406</v>
      </c>
      <c r="B60" s="195">
        <v>0</v>
      </c>
      <c r="C60" s="195">
        <v>0</v>
      </c>
      <c r="D60" s="195">
        <v>0</v>
      </c>
      <c r="E60" s="195">
        <v>0</v>
      </c>
      <c r="F60" s="195">
        <v>0</v>
      </c>
      <c r="G60" s="195">
        <v>0</v>
      </c>
    </row>
    <row r="61" spans="1:7" x14ac:dyDescent="0.25">
      <c r="A61" s="55" t="s">
        <v>407</v>
      </c>
      <c r="B61" s="195">
        <v>854000</v>
      </c>
      <c r="C61" s="195">
        <v>4730903.6899999995</v>
      </c>
      <c r="D61" s="195">
        <v>5584903.6899999995</v>
      </c>
      <c r="E61" s="195">
        <v>4826791.6899999995</v>
      </c>
      <c r="F61" s="195">
        <v>4826791.6899999995</v>
      </c>
      <c r="G61" s="195">
        <v>758112</v>
      </c>
    </row>
    <row r="62" spans="1:7" x14ac:dyDescent="0.25">
      <c r="A62" s="76" t="s">
        <v>408</v>
      </c>
      <c r="B62" s="199">
        <v>0</v>
      </c>
      <c r="C62" s="199">
        <v>2333303.5</v>
      </c>
      <c r="D62" s="195">
        <v>2333303.5</v>
      </c>
      <c r="E62" s="199">
        <v>2177647.5</v>
      </c>
      <c r="F62" s="199">
        <v>2177647.5</v>
      </c>
      <c r="G62" s="195">
        <v>155656</v>
      </c>
    </row>
    <row r="63" spans="1:7" x14ac:dyDescent="0.25">
      <c r="A63" s="76" t="s">
        <v>409</v>
      </c>
      <c r="B63" s="195">
        <v>0</v>
      </c>
      <c r="C63" s="195">
        <v>0</v>
      </c>
      <c r="D63" s="195">
        <v>0</v>
      </c>
      <c r="E63" s="195">
        <v>0</v>
      </c>
      <c r="F63" s="195">
        <v>0</v>
      </c>
      <c r="G63" s="195">
        <v>0</v>
      </c>
    </row>
    <row r="64" spans="1:7" x14ac:dyDescent="0.25">
      <c r="A64" s="76" t="s">
        <v>410</v>
      </c>
      <c r="B64" s="199">
        <v>0</v>
      </c>
      <c r="C64" s="199">
        <v>1400000</v>
      </c>
      <c r="D64" s="195">
        <v>1400000</v>
      </c>
      <c r="E64" s="199">
        <v>1396304</v>
      </c>
      <c r="F64" s="199">
        <v>1396304</v>
      </c>
      <c r="G64" s="195">
        <v>3696</v>
      </c>
    </row>
    <row r="65" spans="1:7" x14ac:dyDescent="0.25">
      <c r="A65" s="76" t="s">
        <v>411</v>
      </c>
      <c r="B65" s="195">
        <v>0</v>
      </c>
      <c r="C65" s="195">
        <v>0</v>
      </c>
      <c r="D65" s="195">
        <v>0</v>
      </c>
      <c r="E65" s="195">
        <v>0</v>
      </c>
      <c r="F65" s="195">
        <v>0</v>
      </c>
      <c r="G65" s="195">
        <v>0</v>
      </c>
    </row>
    <row r="66" spans="1:7" x14ac:dyDescent="0.25">
      <c r="A66" s="76" t="s">
        <v>412</v>
      </c>
      <c r="B66" s="199">
        <v>854000</v>
      </c>
      <c r="C66" s="199">
        <v>-27559.81</v>
      </c>
      <c r="D66" s="195">
        <v>826440.19</v>
      </c>
      <c r="E66" s="199">
        <v>826440.19</v>
      </c>
      <c r="F66" s="199">
        <v>826440.19</v>
      </c>
      <c r="G66" s="195">
        <v>0</v>
      </c>
    </row>
    <row r="67" spans="1:7" x14ac:dyDescent="0.25">
      <c r="A67" s="76" t="s">
        <v>413</v>
      </c>
      <c r="B67" s="195">
        <v>0</v>
      </c>
      <c r="C67" s="195">
        <v>0</v>
      </c>
      <c r="D67" s="195">
        <v>0</v>
      </c>
      <c r="E67" s="195">
        <v>0</v>
      </c>
      <c r="F67" s="195">
        <v>0</v>
      </c>
      <c r="G67" s="195">
        <v>0</v>
      </c>
    </row>
    <row r="68" spans="1:7" x14ac:dyDescent="0.25">
      <c r="A68" s="76" t="s">
        <v>414</v>
      </c>
      <c r="B68" s="199">
        <v>0</v>
      </c>
      <c r="C68" s="199">
        <v>1025160</v>
      </c>
      <c r="D68" s="195">
        <v>1025160</v>
      </c>
      <c r="E68" s="199">
        <v>426400</v>
      </c>
      <c r="F68" s="199">
        <v>426400</v>
      </c>
      <c r="G68" s="195">
        <v>598760</v>
      </c>
    </row>
    <row r="69" spans="1:7" x14ac:dyDescent="0.25">
      <c r="A69" s="76" t="s">
        <v>415</v>
      </c>
      <c r="B69" s="195">
        <v>0</v>
      </c>
      <c r="C69" s="195">
        <v>0</v>
      </c>
      <c r="D69" s="195">
        <v>0</v>
      </c>
      <c r="E69" s="195">
        <v>0</v>
      </c>
      <c r="F69" s="195">
        <v>0</v>
      </c>
      <c r="G69" s="195">
        <v>0</v>
      </c>
    </row>
    <row r="70" spans="1:7" x14ac:dyDescent="0.25">
      <c r="A70" s="76" t="s">
        <v>416</v>
      </c>
      <c r="B70" s="195">
        <v>0</v>
      </c>
      <c r="C70" s="195">
        <v>0</v>
      </c>
      <c r="D70" s="195">
        <v>0</v>
      </c>
      <c r="E70" s="195">
        <v>0</v>
      </c>
      <c r="F70" s="195">
        <v>0</v>
      </c>
      <c r="G70" s="195">
        <v>0</v>
      </c>
    </row>
    <row r="71" spans="1:7" x14ac:dyDescent="0.25">
      <c r="A71" s="56" t="s">
        <v>417</v>
      </c>
      <c r="B71" s="197">
        <v>0</v>
      </c>
      <c r="C71" s="197">
        <v>0</v>
      </c>
      <c r="D71" s="197">
        <v>0</v>
      </c>
      <c r="E71" s="197">
        <v>0</v>
      </c>
      <c r="F71" s="197">
        <v>0</v>
      </c>
      <c r="G71" s="197">
        <v>0</v>
      </c>
    </row>
    <row r="72" spans="1:7" x14ac:dyDescent="0.25">
      <c r="A72" s="76" t="s">
        <v>418</v>
      </c>
      <c r="B72" s="195">
        <v>0</v>
      </c>
      <c r="C72" s="195">
        <v>0</v>
      </c>
      <c r="D72" s="195">
        <v>0</v>
      </c>
      <c r="E72" s="195">
        <v>0</v>
      </c>
      <c r="F72" s="195">
        <v>0</v>
      </c>
      <c r="G72" s="195">
        <v>0</v>
      </c>
    </row>
    <row r="73" spans="1:7" ht="30" x14ac:dyDescent="0.25">
      <c r="A73" s="76" t="s">
        <v>419</v>
      </c>
      <c r="B73" s="195">
        <v>0</v>
      </c>
      <c r="C73" s="195">
        <v>0</v>
      </c>
      <c r="D73" s="195">
        <v>0</v>
      </c>
      <c r="E73" s="195">
        <v>0</v>
      </c>
      <c r="F73" s="195">
        <v>0</v>
      </c>
      <c r="G73" s="195">
        <v>0</v>
      </c>
    </row>
    <row r="74" spans="1:7" x14ac:dyDescent="0.25">
      <c r="A74" s="76" t="s">
        <v>420</v>
      </c>
      <c r="B74" s="195">
        <v>0</v>
      </c>
      <c r="C74" s="195">
        <v>0</v>
      </c>
      <c r="D74" s="195">
        <v>0</v>
      </c>
      <c r="E74" s="195">
        <v>0</v>
      </c>
      <c r="F74" s="195">
        <v>0</v>
      </c>
      <c r="G74" s="195">
        <v>0</v>
      </c>
    </row>
    <row r="75" spans="1:7" x14ac:dyDescent="0.25">
      <c r="A75" s="76" t="s">
        <v>421</v>
      </c>
      <c r="B75" s="195">
        <v>0</v>
      </c>
      <c r="C75" s="195">
        <v>0</v>
      </c>
      <c r="D75" s="195">
        <v>0</v>
      </c>
      <c r="E75" s="195">
        <v>0</v>
      </c>
      <c r="F75" s="195">
        <v>0</v>
      </c>
      <c r="G75" s="195">
        <v>0</v>
      </c>
    </row>
    <row r="76" spans="1:7" x14ac:dyDescent="0.25">
      <c r="A76" s="42"/>
      <c r="B76" s="198"/>
      <c r="C76" s="198"/>
      <c r="D76" s="198"/>
      <c r="E76" s="198"/>
      <c r="F76" s="198"/>
      <c r="G76" s="198"/>
    </row>
    <row r="77" spans="1:7" x14ac:dyDescent="0.25">
      <c r="A77" s="3" t="s">
        <v>379</v>
      </c>
      <c r="B77" s="196">
        <v>1094438141.5100002</v>
      </c>
      <c r="C77" s="196">
        <v>551413588.44000006</v>
      </c>
      <c r="D77" s="196">
        <v>1645851729.9499998</v>
      </c>
      <c r="E77" s="196">
        <v>1291681220.3599999</v>
      </c>
      <c r="F77" s="196">
        <v>1285780716.1999998</v>
      </c>
      <c r="G77" s="196">
        <v>354170509.58999997</v>
      </c>
    </row>
    <row r="78" spans="1:7" x14ac:dyDescent="0.25">
      <c r="A78" s="52"/>
      <c r="B78" s="193"/>
      <c r="C78" s="193"/>
      <c r="D78" s="193"/>
      <c r="E78" s="193"/>
      <c r="F78" s="193"/>
      <c r="G78" s="193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scale="6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75" zoomScaleNormal="75" workbookViewId="0">
      <selection activeCell="J6" sqref="J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16" t="s">
        <v>423</v>
      </c>
      <c r="B1" s="208"/>
      <c r="C1" s="208"/>
      <c r="D1" s="208"/>
      <c r="E1" s="208"/>
      <c r="F1" s="208"/>
      <c r="G1" s="209"/>
    </row>
    <row r="2" spans="1:7" x14ac:dyDescent="0.25">
      <c r="A2" s="103" t="str">
        <f>'Formato 1'!A2</f>
        <v>MUNICIPIO DE SALAMANCA, GUANAJUATO</v>
      </c>
      <c r="B2" s="104"/>
      <c r="C2" s="104"/>
      <c r="D2" s="104"/>
      <c r="E2" s="104"/>
      <c r="F2" s="104"/>
      <c r="G2" s="105"/>
    </row>
    <row r="3" spans="1:7" x14ac:dyDescent="0.25">
      <c r="A3" s="106" t="s">
        <v>296</v>
      </c>
      <c r="B3" s="107"/>
      <c r="C3" s="107"/>
      <c r="D3" s="107"/>
      <c r="E3" s="107"/>
      <c r="F3" s="107"/>
      <c r="G3" s="108"/>
    </row>
    <row r="4" spans="1:7" x14ac:dyDescent="0.25">
      <c r="A4" s="106" t="s">
        <v>424</v>
      </c>
      <c r="B4" s="107"/>
      <c r="C4" s="107"/>
      <c r="D4" s="107"/>
      <c r="E4" s="107"/>
      <c r="F4" s="107"/>
      <c r="G4" s="108"/>
    </row>
    <row r="5" spans="1:7" x14ac:dyDescent="0.25">
      <c r="A5" s="106" t="str">
        <f>'Formato 3'!A4</f>
        <v>Del 1 de Enero al 31 de Diciembre de 2024 (b)</v>
      </c>
      <c r="B5" s="107"/>
      <c r="C5" s="107"/>
      <c r="D5" s="107"/>
      <c r="E5" s="107"/>
      <c r="F5" s="107"/>
      <c r="G5" s="108"/>
    </row>
    <row r="6" spans="1:7" x14ac:dyDescent="0.25">
      <c r="A6" s="109" t="s">
        <v>2</v>
      </c>
      <c r="B6" s="110"/>
      <c r="C6" s="110"/>
      <c r="D6" s="110"/>
      <c r="E6" s="110"/>
      <c r="F6" s="110"/>
      <c r="G6" s="111"/>
    </row>
    <row r="7" spans="1:7" x14ac:dyDescent="0.25">
      <c r="A7" s="211" t="s">
        <v>425</v>
      </c>
      <c r="B7" s="214" t="s">
        <v>298</v>
      </c>
      <c r="C7" s="214"/>
      <c r="D7" s="214"/>
      <c r="E7" s="214"/>
      <c r="F7" s="214"/>
      <c r="G7" s="214" t="s">
        <v>299</v>
      </c>
    </row>
    <row r="8" spans="1:7" ht="30" x14ac:dyDescent="0.25">
      <c r="A8" s="212"/>
      <c r="B8" s="7" t="s">
        <v>300</v>
      </c>
      <c r="C8" s="30" t="s">
        <v>388</v>
      </c>
      <c r="D8" s="30" t="s">
        <v>231</v>
      </c>
      <c r="E8" s="30" t="s">
        <v>186</v>
      </c>
      <c r="F8" s="30" t="s">
        <v>203</v>
      </c>
      <c r="G8" s="224"/>
    </row>
    <row r="9" spans="1:7" ht="15.75" customHeight="1" x14ac:dyDescent="0.25">
      <c r="A9" s="25" t="s">
        <v>426</v>
      </c>
      <c r="B9" s="203">
        <v>357312914.80000001</v>
      </c>
      <c r="C9" s="203">
        <v>0</v>
      </c>
      <c r="D9" s="203">
        <v>357312914.80000001</v>
      </c>
      <c r="E9" s="203">
        <v>301737380.81</v>
      </c>
      <c r="F9" s="203">
        <v>301737380.81</v>
      </c>
      <c r="G9" s="203">
        <v>55575533.99000001</v>
      </c>
    </row>
    <row r="10" spans="1:7" x14ac:dyDescent="0.25">
      <c r="A10" s="55" t="s">
        <v>427</v>
      </c>
      <c r="B10" s="204">
        <v>357312914.80000001</v>
      </c>
      <c r="C10" s="204">
        <v>0</v>
      </c>
      <c r="D10" s="205">
        <v>357312914.80000001</v>
      </c>
      <c r="E10" s="204">
        <v>301737380.81</v>
      </c>
      <c r="F10" s="204">
        <v>301737380.81</v>
      </c>
      <c r="G10" s="205">
        <v>55575533.99000001</v>
      </c>
    </row>
    <row r="11" spans="1:7" ht="15.75" customHeight="1" x14ac:dyDescent="0.25">
      <c r="A11" s="55" t="s">
        <v>428</v>
      </c>
      <c r="B11" s="205">
        <v>0</v>
      </c>
      <c r="C11" s="205">
        <v>0</v>
      </c>
      <c r="D11" s="205">
        <v>0</v>
      </c>
      <c r="E11" s="205">
        <v>0</v>
      </c>
      <c r="F11" s="205">
        <v>0</v>
      </c>
      <c r="G11" s="205">
        <v>0</v>
      </c>
    </row>
    <row r="12" spans="1:7" x14ac:dyDescent="0.25">
      <c r="A12" s="55" t="s">
        <v>429</v>
      </c>
      <c r="B12" s="205">
        <v>0</v>
      </c>
      <c r="C12" s="205">
        <v>0</v>
      </c>
      <c r="D12" s="205">
        <v>0</v>
      </c>
      <c r="E12" s="205">
        <v>0</v>
      </c>
      <c r="F12" s="205">
        <v>0</v>
      </c>
      <c r="G12" s="205">
        <v>0</v>
      </c>
    </row>
    <row r="13" spans="1:7" x14ac:dyDescent="0.25">
      <c r="A13" s="73" t="s">
        <v>430</v>
      </c>
      <c r="B13" s="205">
        <v>0</v>
      </c>
      <c r="C13" s="205">
        <v>0</v>
      </c>
      <c r="D13" s="205">
        <v>0</v>
      </c>
      <c r="E13" s="205">
        <v>0</v>
      </c>
      <c r="F13" s="205">
        <v>0</v>
      </c>
      <c r="G13" s="205">
        <v>0</v>
      </c>
    </row>
    <row r="14" spans="1:7" x14ac:dyDescent="0.25">
      <c r="A14" s="73" t="s">
        <v>431</v>
      </c>
      <c r="B14" s="205">
        <v>0</v>
      </c>
      <c r="C14" s="205">
        <v>0</v>
      </c>
      <c r="D14" s="205">
        <v>0</v>
      </c>
      <c r="E14" s="205">
        <v>0</v>
      </c>
      <c r="F14" s="205">
        <v>0</v>
      </c>
      <c r="G14" s="205">
        <v>0</v>
      </c>
    </row>
    <row r="15" spans="1:7" x14ac:dyDescent="0.25">
      <c r="A15" s="55" t="s">
        <v>432</v>
      </c>
      <c r="B15" s="205">
        <v>0</v>
      </c>
      <c r="C15" s="205">
        <v>0</v>
      </c>
      <c r="D15" s="205">
        <v>0</v>
      </c>
      <c r="E15" s="205">
        <v>0</v>
      </c>
      <c r="F15" s="205">
        <v>0</v>
      </c>
      <c r="G15" s="205">
        <v>0</v>
      </c>
    </row>
    <row r="16" spans="1:7" ht="30" x14ac:dyDescent="0.25">
      <c r="A16" s="56" t="s">
        <v>433</v>
      </c>
      <c r="B16" s="205">
        <v>0</v>
      </c>
      <c r="C16" s="205">
        <v>0</v>
      </c>
      <c r="D16" s="205">
        <v>0</v>
      </c>
      <c r="E16" s="205">
        <v>0</v>
      </c>
      <c r="F16" s="205">
        <v>0</v>
      </c>
      <c r="G16" s="205">
        <v>0</v>
      </c>
    </row>
    <row r="17" spans="1:7" x14ac:dyDescent="0.25">
      <c r="A17" s="73" t="s">
        <v>434</v>
      </c>
      <c r="B17" s="205">
        <v>0</v>
      </c>
      <c r="C17" s="205">
        <v>0</v>
      </c>
      <c r="D17" s="205">
        <v>0</v>
      </c>
      <c r="E17" s="205">
        <v>0</v>
      </c>
      <c r="F17" s="205">
        <v>0</v>
      </c>
      <c r="G17" s="205">
        <v>0</v>
      </c>
    </row>
    <row r="18" spans="1:7" x14ac:dyDescent="0.25">
      <c r="A18" s="73" t="s">
        <v>435</v>
      </c>
      <c r="B18" s="205">
        <v>0</v>
      </c>
      <c r="C18" s="205">
        <v>0</v>
      </c>
      <c r="D18" s="205">
        <v>0</v>
      </c>
      <c r="E18" s="205">
        <v>0</v>
      </c>
      <c r="F18" s="205">
        <v>0</v>
      </c>
      <c r="G18" s="205">
        <v>0</v>
      </c>
    </row>
    <row r="19" spans="1:7" x14ac:dyDescent="0.25">
      <c r="A19" s="55" t="s">
        <v>436</v>
      </c>
      <c r="B19" s="205">
        <v>0</v>
      </c>
      <c r="C19" s="205">
        <v>0</v>
      </c>
      <c r="D19" s="205">
        <v>0</v>
      </c>
      <c r="E19" s="205">
        <v>0</v>
      </c>
      <c r="F19" s="205">
        <v>0</v>
      </c>
      <c r="G19" s="205">
        <v>0</v>
      </c>
    </row>
    <row r="20" spans="1:7" x14ac:dyDescent="0.25">
      <c r="A20" s="42"/>
      <c r="B20" s="206"/>
      <c r="C20" s="206"/>
      <c r="D20" s="206"/>
      <c r="E20" s="206"/>
      <c r="F20" s="206"/>
      <c r="G20" s="206"/>
    </row>
    <row r="21" spans="1:7" x14ac:dyDescent="0.25">
      <c r="A21" s="31" t="s">
        <v>437</v>
      </c>
      <c r="B21" s="203">
        <v>108958868.84</v>
      </c>
      <c r="C21" s="203">
        <v>-5275417.66</v>
      </c>
      <c r="D21" s="203">
        <v>103683451.18000001</v>
      </c>
      <c r="E21" s="203">
        <v>103683451.18000001</v>
      </c>
      <c r="F21" s="203">
        <v>103683451.18000001</v>
      </c>
      <c r="G21" s="203">
        <v>0</v>
      </c>
    </row>
    <row r="22" spans="1:7" x14ac:dyDescent="0.25">
      <c r="A22" s="55" t="s">
        <v>427</v>
      </c>
      <c r="B22" s="204">
        <v>108958868.84</v>
      </c>
      <c r="C22" s="204">
        <v>-5275417.66</v>
      </c>
      <c r="D22" s="205">
        <v>103683451.18000001</v>
      </c>
      <c r="E22" s="204">
        <v>103683451.18000001</v>
      </c>
      <c r="F22" s="204">
        <v>103683451.18000001</v>
      </c>
      <c r="G22" s="205">
        <v>0</v>
      </c>
    </row>
    <row r="23" spans="1:7" x14ac:dyDescent="0.25">
      <c r="A23" s="55" t="s">
        <v>428</v>
      </c>
      <c r="B23" s="205">
        <v>0</v>
      </c>
      <c r="C23" s="205">
        <v>0</v>
      </c>
      <c r="D23" s="205">
        <v>0</v>
      </c>
      <c r="E23" s="205">
        <v>0</v>
      </c>
      <c r="F23" s="205">
        <v>0</v>
      </c>
      <c r="G23" s="205">
        <v>0</v>
      </c>
    </row>
    <row r="24" spans="1:7" x14ac:dyDescent="0.25">
      <c r="A24" s="55" t="s">
        <v>429</v>
      </c>
      <c r="B24" s="205">
        <v>0</v>
      </c>
      <c r="C24" s="205">
        <v>0</v>
      </c>
      <c r="D24" s="205">
        <v>0</v>
      </c>
      <c r="E24" s="205">
        <v>0</v>
      </c>
      <c r="F24" s="205">
        <v>0</v>
      </c>
      <c r="G24" s="205">
        <v>0</v>
      </c>
    </row>
    <row r="25" spans="1:7" x14ac:dyDescent="0.25">
      <c r="A25" s="73" t="s">
        <v>430</v>
      </c>
      <c r="B25" s="205">
        <v>0</v>
      </c>
      <c r="C25" s="205">
        <v>0</v>
      </c>
      <c r="D25" s="205">
        <v>0</v>
      </c>
      <c r="E25" s="205">
        <v>0</v>
      </c>
      <c r="F25" s="205">
        <v>0</v>
      </c>
      <c r="G25" s="205">
        <v>0</v>
      </c>
    </row>
    <row r="26" spans="1:7" x14ac:dyDescent="0.25">
      <c r="A26" s="73" t="s">
        <v>431</v>
      </c>
      <c r="B26" s="205">
        <v>0</v>
      </c>
      <c r="C26" s="205">
        <v>0</v>
      </c>
      <c r="D26" s="205">
        <v>0</v>
      </c>
      <c r="E26" s="205">
        <v>0</v>
      </c>
      <c r="F26" s="205">
        <v>0</v>
      </c>
      <c r="G26" s="205">
        <v>0</v>
      </c>
    </row>
    <row r="27" spans="1:7" x14ac:dyDescent="0.25">
      <c r="A27" s="55" t="s">
        <v>432</v>
      </c>
      <c r="B27" s="205">
        <v>0</v>
      </c>
      <c r="C27" s="205">
        <v>0</v>
      </c>
      <c r="D27" s="205">
        <v>0</v>
      </c>
      <c r="E27" s="205">
        <v>0</v>
      </c>
      <c r="F27" s="205">
        <v>0</v>
      </c>
      <c r="G27" s="205">
        <v>0</v>
      </c>
    </row>
    <row r="28" spans="1:7" ht="30" x14ac:dyDescent="0.25">
      <c r="A28" s="56" t="s">
        <v>433</v>
      </c>
      <c r="B28" s="205">
        <v>0</v>
      </c>
      <c r="C28" s="205">
        <v>0</v>
      </c>
      <c r="D28" s="205">
        <v>0</v>
      </c>
      <c r="E28" s="205">
        <v>0</v>
      </c>
      <c r="F28" s="205">
        <v>0</v>
      </c>
      <c r="G28" s="205">
        <v>0</v>
      </c>
    </row>
    <row r="29" spans="1:7" x14ac:dyDescent="0.25">
      <c r="A29" s="73" t="s">
        <v>434</v>
      </c>
      <c r="B29" s="205">
        <v>0</v>
      </c>
      <c r="C29" s="205">
        <v>0</v>
      </c>
      <c r="D29" s="205">
        <v>0</v>
      </c>
      <c r="E29" s="205">
        <v>0</v>
      </c>
      <c r="F29" s="205">
        <v>0</v>
      </c>
      <c r="G29" s="205">
        <v>0</v>
      </c>
    </row>
    <row r="30" spans="1:7" x14ac:dyDescent="0.25">
      <c r="A30" s="73" t="s">
        <v>435</v>
      </c>
      <c r="B30" s="205">
        <v>0</v>
      </c>
      <c r="C30" s="205">
        <v>0</v>
      </c>
      <c r="D30" s="205">
        <v>0</v>
      </c>
      <c r="E30" s="205">
        <v>0</v>
      </c>
      <c r="F30" s="205">
        <v>0</v>
      </c>
      <c r="G30" s="205">
        <v>0</v>
      </c>
    </row>
    <row r="31" spans="1:7" x14ac:dyDescent="0.25">
      <c r="A31" s="55" t="s">
        <v>436</v>
      </c>
      <c r="B31" s="205">
        <v>0</v>
      </c>
      <c r="C31" s="205">
        <v>0</v>
      </c>
      <c r="D31" s="205">
        <v>0</v>
      </c>
      <c r="E31" s="205">
        <v>0</v>
      </c>
      <c r="F31" s="205">
        <v>0</v>
      </c>
      <c r="G31" s="205">
        <v>0</v>
      </c>
    </row>
    <row r="32" spans="1:7" x14ac:dyDescent="0.25">
      <c r="A32" s="42"/>
      <c r="B32" s="206"/>
      <c r="C32" s="206"/>
      <c r="D32" s="206"/>
      <c r="E32" s="206"/>
      <c r="F32" s="206"/>
      <c r="G32" s="206"/>
    </row>
    <row r="33" spans="1:7" ht="14.45" customHeight="1" x14ac:dyDescent="0.25">
      <c r="A33" s="3" t="s">
        <v>438</v>
      </c>
      <c r="B33" s="203">
        <v>466271783.63999999</v>
      </c>
      <c r="C33" s="203">
        <v>-5275417.66</v>
      </c>
      <c r="D33" s="203">
        <v>460996365.98000002</v>
      </c>
      <c r="E33" s="203">
        <v>405420831.99000001</v>
      </c>
      <c r="F33" s="203">
        <v>405420831.99000001</v>
      </c>
      <c r="G33" s="203">
        <v>55575533.99000001</v>
      </c>
    </row>
    <row r="34" spans="1:7" ht="14.45" customHeight="1" x14ac:dyDescent="0.25">
      <c r="A34" s="52"/>
      <c r="B34" s="75"/>
      <c r="C34" s="75"/>
      <c r="D34" s="75"/>
      <c r="E34" s="75"/>
      <c r="F34" s="75"/>
      <c r="G34" s="7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scale="65" orientation="landscape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topLeftCell="A4" zoomScale="75" zoomScaleNormal="75" workbookViewId="0">
      <selection activeCell="C31" sqref="C31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6" t="s">
        <v>439</v>
      </c>
      <c r="B1" s="208"/>
      <c r="C1" s="208"/>
      <c r="D1" s="208"/>
      <c r="E1" s="208"/>
      <c r="F1" s="208"/>
      <c r="G1" s="209"/>
    </row>
    <row r="2" spans="1:7" x14ac:dyDescent="0.25">
      <c r="A2" s="228" t="str">
        <f>'Formato 1'!A2</f>
        <v>MUNICIPIO DE SALAMANCA, GUANAJUATO</v>
      </c>
      <c r="B2" s="229"/>
      <c r="C2" s="229"/>
      <c r="D2" s="229"/>
      <c r="E2" s="229"/>
      <c r="F2" s="229"/>
      <c r="G2" s="230"/>
    </row>
    <row r="3" spans="1:7" x14ac:dyDescent="0.25">
      <c r="A3" s="225" t="s">
        <v>440</v>
      </c>
      <c r="B3" s="226"/>
      <c r="C3" s="226"/>
      <c r="D3" s="226"/>
      <c r="E3" s="226"/>
      <c r="F3" s="226"/>
      <c r="G3" s="227"/>
    </row>
    <row r="4" spans="1:7" x14ac:dyDescent="0.25">
      <c r="A4" s="225" t="s">
        <v>2</v>
      </c>
      <c r="B4" s="226"/>
      <c r="C4" s="226"/>
      <c r="D4" s="226"/>
      <c r="E4" s="226"/>
      <c r="F4" s="226"/>
      <c r="G4" s="227"/>
    </row>
    <row r="5" spans="1:7" x14ac:dyDescent="0.25">
      <c r="A5" s="219" t="s">
        <v>441</v>
      </c>
      <c r="B5" s="220"/>
      <c r="C5" s="220"/>
      <c r="D5" s="220"/>
      <c r="E5" s="220"/>
      <c r="F5" s="220"/>
      <c r="G5" s="221"/>
    </row>
    <row r="6" spans="1:7" ht="30" x14ac:dyDescent="0.25">
      <c r="A6" s="132" t="s">
        <v>571</v>
      </c>
      <c r="B6" s="7" t="s">
        <v>572</v>
      </c>
      <c r="C6" s="30" t="s">
        <v>550</v>
      </c>
      <c r="D6" s="30" t="s">
        <v>551</v>
      </c>
      <c r="E6" s="30" t="s">
        <v>552</v>
      </c>
      <c r="F6" s="30" t="s">
        <v>553</v>
      </c>
      <c r="G6" s="30" t="s">
        <v>554</v>
      </c>
    </row>
    <row r="7" spans="1:7" ht="15.75" customHeight="1" x14ac:dyDescent="0.25">
      <c r="A7" s="25" t="s">
        <v>555</v>
      </c>
      <c r="B7" s="174">
        <f t="shared" ref="B7:G7" si="0">SUM(B8:B19)</f>
        <v>764379101.63999999</v>
      </c>
      <c r="C7" s="160">
        <f t="shared" si="0"/>
        <v>764303846.11000001</v>
      </c>
      <c r="D7" s="160">
        <f t="shared" si="0"/>
        <v>764303846.11000001</v>
      </c>
      <c r="E7" s="160">
        <f t="shared" si="0"/>
        <v>764303846.11000001</v>
      </c>
      <c r="F7" s="160">
        <f t="shared" si="0"/>
        <v>764303846.11000001</v>
      </c>
      <c r="G7" s="181">
        <f t="shared" si="0"/>
        <v>764303846.11000001</v>
      </c>
    </row>
    <row r="8" spans="1:7" x14ac:dyDescent="0.25">
      <c r="A8" s="55" t="s">
        <v>556</v>
      </c>
      <c r="B8" s="180">
        <v>131227574.70999999</v>
      </c>
      <c r="C8" s="200">
        <v>145871679.88</v>
      </c>
      <c r="D8" s="200">
        <f t="shared" ref="D8:D19" si="1">+C8*(1+$M$10)</f>
        <v>145871679.88</v>
      </c>
      <c r="E8" s="200">
        <f t="shared" ref="E8:E19" si="2">+D8*(1+$M$11)</f>
        <v>145871679.88</v>
      </c>
      <c r="F8" s="200">
        <f t="shared" ref="F8:F19" si="3">+E8*(1+$M$12)</f>
        <v>145871679.88</v>
      </c>
      <c r="G8" s="201">
        <f t="shared" ref="G8:G19" si="4">+F8*(1+$M$13)</f>
        <v>145871679.88</v>
      </c>
    </row>
    <row r="9" spans="1:7" ht="15.75" customHeight="1" x14ac:dyDescent="0.25">
      <c r="A9" s="55" t="s">
        <v>557</v>
      </c>
      <c r="B9" s="180">
        <v>0</v>
      </c>
      <c r="C9" s="200">
        <f>I9*(1+$M$9)</f>
        <v>0</v>
      </c>
      <c r="D9" s="200">
        <f t="shared" si="1"/>
        <v>0</v>
      </c>
      <c r="E9" s="200">
        <f t="shared" si="2"/>
        <v>0</v>
      </c>
      <c r="F9" s="200">
        <f t="shared" si="3"/>
        <v>0</v>
      </c>
      <c r="G9" s="201">
        <f t="shared" si="4"/>
        <v>0</v>
      </c>
    </row>
    <row r="10" spans="1:7" x14ac:dyDescent="0.25">
      <c r="A10" s="55" t="s">
        <v>479</v>
      </c>
      <c r="B10" s="180">
        <v>0</v>
      </c>
      <c r="C10" s="200">
        <f>I10*(1+$M$9)</f>
        <v>0</v>
      </c>
      <c r="D10" s="200">
        <f t="shared" si="1"/>
        <v>0</v>
      </c>
      <c r="E10" s="200">
        <f t="shared" si="2"/>
        <v>0</v>
      </c>
      <c r="F10" s="200">
        <f t="shared" si="3"/>
        <v>0</v>
      </c>
      <c r="G10" s="201">
        <f t="shared" si="4"/>
        <v>0</v>
      </c>
    </row>
    <row r="11" spans="1:7" x14ac:dyDescent="0.25">
      <c r="A11" s="55" t="s">
        <v>480</v>
      </c>
      <c r="B11" s="180">
        <v>93151641.319999993</v>
      </c>
      <c r="C11" s="200">
        <v>90094721.790000007</v>
      </c>
      <c r="D11" s="200">
        <f t="shared" si="1"/>
        <v>90094721.790000007</v>
      </c>
      <c r="E11" s="200">
        <f t="shared" si="2"/>
        <v>90094721.790000007</v>
      </c>
      <c r="F11" s="200">
        <f t="shared" si="3"/>
        <v>90094721.790000007</v>
      </c>
      <c r="G11" s="201">
        <f t="shared" si="4"/>
        <v>90094721.790000007</v>
      </c>
    </row>
    <row r="12" spans="1:7" x14ac:dyDescent="0.25">
      <c r="A12" s="55" t="s">
        <v>558</v>
      </c>
      <c r="B12" s="180">
        <v>13044287.65</v>
      </c>
      <c r="C12" s="200">
        <v>22150799.68</v>
      </c>
      <c r="D12" s="200">
        <f t="shared" si="1"/>
        <v>22150799.68</v>
      </c>
      <c r="E12" s="200">
        <f t="shared" si="2"/>
        <v>22150799.68</v>
      </c>
      <c r="F12" s="200">
        <f t="shared" si="3"/>
        <v>22150799.68</v>
      </c>
      <c r="G12" s="201">
        <f t="shared" si="4"/>
        <v>22150799.68</v>
      </c>
    </row>
    <row r="13" spans="1:7" x14ac:dyDescent="0.25">
      <c r="A13" s="55" t="s">
        <v>559</v>
      </c>
      <c r="B13" s="180">
        <v>22909841.960000001</v>
      </c>
      <c r="C13" s="200">
        <v>13771182.699999999</v>
      </c>
      <c r="D13" s="200">
        <f t="shared" si="1"/>
        <v>13771182.699999999</v>
      </c>
      <c r="E13" s="200">
        <f t="shared" si="2"/>
        <v>13771182.699999999</v>
      </c>
      <c r="F13" s="200">
        <f t="shared" si="3"/>
        <v>13771182.699999999</v>
      </c>
      <c r="G13" s="201">
        <f t="shared" si="4"/>
        <v>13771182.699999999</v>
      </c>
    </row>
    <row r="14" spans="1:7" x14ac:dyDescent="0.25">
      <c r="A14" s="56" t="s">
        <v>483</v>
      </c>
      <c r="B14" s="180">
        <v>0</v>
      </c>
      <c r="C14" s="200">
        <f>I14*(1+$M$9)</f>
        <v>0</v>
      </c>
      <c r="D14" s="200">
        <f t="shared" si="1"/>
        <v>0</v>
      </c>
      <c r="E14" s="200">
        <f t="shared" si="2"/>
        <v>0</v>
      </c>
      <c r="F14" s="200">
        <f t="shared" si="3"/>
        <v>0</v>
      </c>
      <c r="G14" s="201">
        <f t="shared" si="4"/>
        <v>0</v>
      </c>
    </row>
    <row r="15" spans="1:7" x14ac:dyDescent="0.25">
      <c r="A15" s="55" t="s">
        <v>484</v>
      </c>
      <c r="B15" s="180">
        <v>485943712</v>
      </c>
      <c r="C15" s="200">
        <v>470621633.89999998</v>
      </c>
      <c r="D15" s="200">
        <f t="shared" si="1"/>
        <v>470621633.89999998</v>
      </c>
      <c r="E15" s="200">
        <f t="shared" si="2"/>
        <v>470621633.89999998</v>
      </c>
      <c r="F15" s="200">
        <f t="shared" si="3"/>
        <v>470621633.89999998</v>
      </c>
      <c r="G15" s="201">
        <f t="shared" si="4"/>
        <v>470621633.89999998</v>
      </c>
    </row>
    <row r="16" spans="1:7" x14ac:dyDescent="0.25">
      <c r="A16" s="55" t="s">
        <v>560</v>
      </c>
      <c r="B16" s="180">
        <v>18102044</v>
      </c>
      <c r="C16" s="200">
        <v>21793828.16</v>
      </c>
      <c r="D16" s="200">
        <f t="shared" si="1"/>
        <v>21793828.16</v>
      </c>
      <c r="E16" s="200">
        <f t="shared" si="2"/>
        <v>21793828.16</v>
      </c>
      <c r="F16" s="200">
        <f t="shared" si="3"/>
        <v>21793828.16</v>
      </c>
      <c r="G16" s="201">
        <f t="shared" si="4"/>
        <v>21793828.16</v>
      </c>
    </row>
    <row r="17" spans="1:7" x14ac:dyDescent="0.25">
      <c r="A17" s="55" t="s">
        <v>486</v>
      </c>
      <c r="B17" s="180">
        <v>0</v>
      </c>
      <c r="C17" s="200">
        <f>I17*(1+$M$9)</f>
        <v>0</v>
      </c>
      <c r="D17" s="200">
        <f t="shared" si="1"/>
        <v>0</v>
      </c>
      <c r="E17" s="200">
        <f t="shared" si="2"/>
        <v>0</v>
      </c>
      <c r="F17" s="200">
        <f t="shared" si="3"/>
        <v>0</v>
      </c>
      <c r="G17" s="201">
        <f t="shared" si="4"/>
        <v>0</v>
      </c>
    </row>
    <row r="18" spans="1:7" x14ac:dyDescent="0.25">
      <c r="A18" s="55" t="s">
        <v>561</v>
      </c>
      <c r="B18" s="180">
        <v>0</v>
      </c>
      <c r="C18" s="200">
        <f>I18*(1+$M$9)</f>
        <v>0</v>
      </c>
      <c r="D18" s="200">
        <f t="shared" si="1"/>
        <v>0</v>
      </c>
      <c r="E18" s="200">
        <f t="shared" si="2"/>
        <v>0</v>
      </c>
      <c r="F18" s="200">
        <f t="shared" si="3"/>
        <v>0</v>
      </c>
      <c r="G18" s="201">
        <f t="shared" si="4"/>
        <v>0</v>
      </c>
    </row>
    <row r="19" spans="1:7" x14ac:dyDescent="0.25">
      <c r="A19" s="85" t="s">
        <v>562</v>
      </c>
      <c r="B19" s="180">
        <v>0</v>
      </c>
      <c r="C19" s="200">
        <v>0</v>
      </c>
      <c r="D19" s="200">
        <f t="shared" si="1"/>
        <v>0</v>
      </c>
      <c r="E19" s="200">
        <f t="shared" si="2"/>
        <v>0</v>
      </c>
      <c r="F19" s="200">
        <f t="shared" si="3"/>
        <v>0</v>
      </c>
      <c r="G19" s="201">
        <f t="shared" si="4"/>
        <v>0</v>
      </c>
    </row>
    <row r="20" spans="1:7" x14ac:dyDescent="0.25">
      <c r="A20" s="55" t="s">
        <v>570</v>
      </c>
      <c r="B20" s="174"/>
      <c r="C20" s="174"/>
      <c r="D20" s="160"/>
      <c r="E20" s="160"/>
      <c r="F20" s="160"/>
      <c r="G20" s="160"/>
    </row>
    <row r="21" spans="1:7" x14ac:dyDescent="0.25">
      <c r="A21" s="3" t="s">
        <v>563</v>
      </c>
      <c r="B21" s="174">
        <f>SUM(B22:B27)</f>
        <v>330059039.87</v>
      </c>
      <c r="C21" s="174">
        <f>SUM(C22:C27)</f>
        <v>345864985.30000001</v>
      </c>
      <c r="D21" s="160">
        <f>SUM(D22:D27)</f>
        <v>345864985.30000001</v>
      </c>
      <c r="E21" s="160">
        <f t="shared" ref="E21:G21" si="5">SUM(E22:E27)</f>
        <v>345864985.30000001</v>
      </c>
      <c r="F21" s="160">
        <f t="shared" si="5"/>
        <v>345864985.30000001</v>
      </c>
      <c r="G21" s="160">
        <f t="shared" si="5"/>
        <v>345864985.30000001</v>
      </c>
    </row>
    <row r="22" spans="1:7" x14ac:dyDescent="0.25">
      <c r="A22" s="55" t="s">
        <v>564</v>
      </c>
      <c r="B22" s="180">
        <v>328961247</v>
      </c>
      <c r="C22" s="200">
        <v>344723280.72000003</v>
      </c>
      <c r="D22" s="200">
        <f t="shared" ref="D22:D23" si="6">+C22*(1+$M$10)</f>
        <v>344723280.72000003</v>
      </c>
      <c r="E22" s="200">
        <f t="shared" ref="E22:E23" si="7">+D22*(1+$M$11)</f>
        <v>344723280.72000003</v>
      </c>
      <c r="F22" s="200">
        <f t="shared" ref="F22:F23" si="8">+E22*(1+$M$12)</f>
        <v>344723280.72000003</v>
      </c>
      <c r="G22" s="201">
        <f t="shared" ref="G22:G23" si="9">+F22*(1+$M$13)</f>
        <v>344723280.72000003</v>
      </c>
    </row>
    <row r="23" spans="1:7" x14ac:dyDescent="0.25">
      <c r="A23" s="55" t="s">
        <v>565</v>
      </c>
      <c r="B23" s="180">
        <v>0</v>
      </c>
      <c r="C23" s="200">
        <v>0</v>
      </c>
      <c r="D23" s="200">
        <f t="shared" si="6"/>
        <v>0</v>
      </c>
      <c r="E23" s="200">
        <f t="shared" si="7"/>
        <v>0</v>
      </c>
      <c r="F23" s="200">
        <f t="shared" si="8"/>
        <v>0</v>
      </c>
      <c r="G23" s="201">
        <f t="shared" si="9"/>
        <v>0</v>
      </c>
    </row>
    <row r="24" spans="1:7" x14ac:dyDescent="0.25">
      <c r="A24" s="55" t="s">
        <v>491</v>
      </c>
      <c r="B24" s="180">
        <v>0</v>
      </c>
      <c r="C24" s="200">
        <f>I24*(1+$M$9)</f>
        <v>0</v>
      </c>
      <c r="D24" s="200">
        <f t="shared" ref="D24" si="10">+C24*(1+$V$5)</f>
        <v>0</v>
      </c>
      <c r="E24" s="200">
        <f t="shared" ref="E24" si="11">+D24*(1+$W$5)</f>
        <v>0</v>
      </c>
      <c r="F24" s="200">
        <f t="shared" ref="F24" si="12">+E24*(1+$X$5)</f>
        <v>0</v>
      </c>
      <c r="G24" s="201">
        <f t="shared" ref="G24" si="13">+F24*(1+$Y$5)</f>
        <v>0</v>
      </c>
    </row>
    <row r="25" spans="1:7" ht="30" x14ac:dyDescent="0.25">
      <c r="A25" s="56" t="s">
        <v>492</v>
      </c>
      <c r="B25" s="180">
        <v>1097792.8700000001</v>
      </c>
      <c r="C25" s="200">
        <v>1141704.58</v>
      </c>
      <c r="D25" s="200">
        <f>+C25*(1+$M$10)</f>
        <v>1141704.58</v>
      </c>
      <c r="E25" s="200">
        <f>+D25*(1+$M$11)</f>
        <v>1141704.58</v>
      </c>
      <c r="F25" s="200">
        <f>+E25*(1+$M12)</f>
        <v>1141704.58</v>
      </c>
      <c r="G25" s="201">
        <f>+F25*(1+$M$13)</f>
        <v>1141704.58</v>
      </c>
    </row>
    <row r="26" spans="1:7" x14ac:dyDescent="0.25">
      <c r="A26" s="56" t="s">
        <v>566</v>
      </c>
      <c r="B26" s="180">
        <v>0</v>
      </c>
      <c r="C26" s="200">
        <f>I26*(1+$M$9)</f>
        <v>0</v>
      </c>
      <c r="D26" s="200">
        <f t="shared" ref="D26:D29" si="14">+C26*(1+$V$5)</f>
        <v>0</v>
      </c>
      <c r="E26" s="200">
        <f t="shared" ref="E26:E29" si="15">+D26*(1+$W$5)</f>
        <v>0</v>
      </c>
      <c r="F26" s="200">
        <f t="shared" ref="F26:F29" si="16">+E26*(1+$X$5)</f>
        <v>0</v>
      </c>
      <c r="G26" s="201">
        <f t="shared" ref="G26:G29" si="17">+F26*(1+$Y$5)</f>
        <v>0</v>
      </c>
    </row>
    <row r="27" spans="1:7" x14ac:dyDescent="0.25">
      <c r="A27" s="73" t="s">
        <v>570</v>
      </c>
      <c r="B27" s="180">
        <v>0</v>
      </c>
      <c r="C27" s="200">
        <f>I27*(1+$M$9)</f>
        <v>0</v>
      </c>
      <c r="D27" s="200">
        <f t="shared" si="14"/>
        <v>0</v>
      </c>
      <c r="E27" s="200">
        <f t="shared" si="15"/>
        <v>0</v>
      </c>
      <c r="F27" s="200">
        <f t="shared" si="16"/>
        <v>0</v>
      </c>
      <c r="G27" s="201">
        <f t="shared" si="17"/>
        <v>0</v>
      </c>
    </row>
    <row r="28" spans="1:7" x14ac:dyDescent="0.25">
      <c r="A28" s="3" t="s">
        <v>567</v>
      </c>
      <c r="B28" s="180">
        <f>+B29</f>
        <v>0</v>
      </c>
      <c r="C28" s="200">
        <f>I28*(1+$M$9)</f>
        <v>0</v>
      </c>
      <c r="D28" s="200">
        <f t="shared" si="14"/>
        <v>0</v>
      </c>
      <c r="E28" s="200">
        <f t="shared" si="15"/>
        <v>0</v>
      </c>
      <c r="F28" s="200">
        <f t="shared" si="16"/>
        <v>0</v>
      </c>
      <c r="G28" s="201">
        <f t="shared" si="17"/>
        <v>0</v>
      </c>
    </row>
    <row r="29" spans="1:7" x14ac:dyDescent="0.25">
      <c r="A29" s="55" t="s">
        <v>568</v>
      </c>
      <c r="B29" s="180">
        <v>0</v>
      </c>
      <c r="C29" s="200">
        <f>I29*(1+$M$9)</f>
        <v>0</v>
      </c>
      <c r="D29" s="200">
        <f t="shared" si="14"/>
        <v>0</v>
      </c>
      <c r="E29" s="200">
        <f t="shared" si="15"/>
        <v>0</v>
      </c>
      <c r="F29" s="200">
        <f t="shared" si="16"/>
        <v>0</v>
      </c>
      <c r="G29" s="201">
        <f t="shared" si="17"/>
        <v>0</v>
      </c>
    </row>
    <row r="30" spans="1:7" x14ac:dyDescent="0.25">
      <c r="A30" s="42" t="s">
        <v>570</v>
      </c>
      <c r="B30" s="74"/>
      <c r="C30" s="74"/>
      <c r="D30" s="74"/>
      <c r="E30" s="74"/>
      <c r="F30" s="74"/>
      <c r="G30" s="74"/>
    </row>
    <row r="31" spans="1:7" ht="14.45" customHeight="1" x14ac:dyDescent="0.25">
      <c r="A31" s="3" t="s">
        <v>569</v>
      </c>
      <c r="B31" s="112">
        <f>B21+B7+B28</f>
        <v>1094438141.51</v>
      </c>
      <c r="C31" s="112">
        <f t="shared" ref="C31:G31" si="18">C21+C7+C28</f>
        <v>1110168831.4100001</v>
      </c>
      <c r="D31" s="112">
        <f t="shared" si="18"/>
        <v>1110168831.4100001</v>
      </c>
      <c r="E31" s="112">
        <f t="shared" si="18"/>
        <v>1110168831.4100001</v>
      </c>
      <c r="F31" s="112">
        <f t="shared" si="18"/>
        <v>1110168831.4100001</v>
      </c>
      <c r="G31" s="112">
        <f t="shared" si="18"/>
        <v>1110168831.4100001</v>
      </c>
    </row>
    <row r="32" spans="1:7" ht="14.45" customHeight="1" x14ac:dyDescent="0.25">
      <c r="A32" s="42"/>
      <c r="B32" s="134"/>
      <c r="C32" s="134"/>
      <c r="D32" s="134"/>
      <c r="E32" s="134"/>
      <c r="F32" s="134"/>
      <c r="G32" s="134"/>
    </row>
    <row r="33" spans="1:7" x14ac:dyDescent="0.25">
      <c r="A33" s="137" t="s">
        <v>291</v>
      </c>
      <c r="B33" s="50"/>
      <c r="C33" s="50"/>
      <c r="D33" s="50"/>
      <c r="E33" s="50"/>
      <c r="F33" s="50"/>
      <c r="G33" s="50"/>
    </row>
    <row r="34" spans="1:7" ht="30" x14ac:dyDescent="0.25">
      <c r="A34" s="135" t="s">
        <v>456</v>
      </c>
      <c r="B34" s="84">
        <v>0</v>
      </c>
      <c r="C34" s="84">
        <v>0</v>
      </c>
      <c r="D34" s="84">
        <v>0</v>
      </c>
      <c r="E34" s="84">
        <v>0</v>
      </c>
      <c r="F34" s="84">
        <v>0</v>
      </c>
      <c r="G34" s="84">
        <v>0</v>
      </c>
    </row>
    <row r="35" spans="1:7" ht="30" x14ac:dyDescent="0.25">
      <c r="A35" s="135" t="s">
        <v>293</v>
      </c>
      <c r="B35" s="84">
        <v>0</v>
      </c>
      <c r="C35" s="84">
        <v>0</v>
      </c>
      <c r="D35" s="84">
        <v>0</v>
      </c>
      <c r="E35" s="84">
        <v>0</v>
      </c>
      <c r="F35" s="84">
        <v>0</v>
      </c>
      <c r="G35" s="84">
        <v>0</v>
      </c>
    </row>
    <row r="36" spans="1:7" x14ac:dyDescent="0.25">
      <c r="A36" s="137" t="s">
        <v>496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51"/>
      <c r="B37" s="51"/>
      <c r="C37" s="51"/>
      <c r="D37" s="51"/>
      <c r="E37" s="51"/>
      <c r="F37" s="51"/>
      <c r="G37" s="51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2:G31">
      <formula1>-1.79769313486231E+100</formula1>
      <formula2>1.79769313486231E+100</formula2>
    </dataValidation>
  </dataValidations>
  <pageMargins left="0.7" right="0.7" top="0.75" bottom="0.75" header="0.3" footer="0.3"/>
  <pageSetup paperSize="119" scale="60" orientation="landscape" horizontalDpi="1200" verticalDpi="1200" r:id="rId1"/>
  <ignoredErrors>
    <ignoredError sqref="B30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L20" sqref="L20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6" t="s">
        <v>458</v>
      </c>
      <c r="B1" s="208"/>
      <c r="C1" s="208"/>
      <c r="D1" s="208"/>
      <c r="E1" s="208"/>
      <c r="F1" s="208"/>
      <c r="G1" s="209"/>
    </row>
    <row r="2" spans="1:7" x14ac:dyDescent="0.25">
      <c r="A2" s="228" t="str">
        <f>'Formato 1'!A2</f>
        <v>MUNICIPIO DE SALAMANCA, GUANAJUATO</v>
      </c>
      <c r="B2" s="229"/>
      <c r="C2" s="229"/>
      <c r="D2" s="229"/>
      <c r="E2" s="229"/>
      <c r="F2" s="229"/>
      <c r="G2" s="230"/>
    </row>
    <row r="3" spans="1:7" x14ac:dyDescent="0.25">
      <c r="A3" s="225" t="s">
        <v>459</v>
      </c>
      <c r="B3" s="226"/>
      <c r="C3" s="226"/>
      <c r="D3" s="226"/>
      <c r="E3" s="226"/>
      <c r="F3" s="226"/>
      <c r="G3" s="227"/>
    </row>
    <row r="4" spans="1:7" x14ac:dyDescent="0.25">
      <c r="A4" s="225" t="s">
        <v>2</v>
      </c>
      <c r="B4" s="226"/>
      <c r="C4" s="226"/>
      <c r="D4" s="226"/>
      <c r="E4" s="226"/>
      <c r="F4" s="226"/>
      <c r="G4" s="227"/>
    </row>
    <row r="5" spans="1:7" x14ac:dyDescent="0.25">
      <c r="A5" s="219" t="s">
        <v>441</v>
      </c>
      <c r="B5" s="220"/>
      <c r="C5" s="220"/>
      <c r="D5" s="220"/>
      <c r="E5" s="220"/>
      <c r="F5" s="220"/>
      <c r="G5" s="221"/>
    </row>
    <row r="6" spans="1:7" ht="30" x14ac:dyDescent="0.25">
      <c r="A6" s="132" t="s">
        <v>571</v>
      </c>
      <c r="B6" s="7" t="s">
        <v>572</v>
      </c>
      <c r="C6" s="30" t="s">
        <v>550</v>
      </c>
      <c r="D6" s="30" t="s">
        <v>551</v>
      </c>
      <c r="E6" s="30" t="s">
        <v>552</v>
      </c>
      <c r="F6" s="30" t="s">
        <v>553</v>
      </c>
      <c r="G6" s="30" t="s">
        <v>554</v>
      </c>
    </row>
    <row r="7" spans="1:7" ht="15.75" customHeight="1" x14ac:dyDescent="0.25">
      <c r="A7" s="25" t="s">
        <v>461</v>
      </c>
      <c r="B7" s="174">
        <f t="shared" ref="B7:G7" si="0">SUM(B8:B17)</f>
        <v>765476894.50999999</v>
      </c>
      <c r="C7" s="160">
        <f t="shared" si="0"/>
        <v>765476894.50999999</v>
      </c>
      <c r="D7" s="160">
        <f t="shared" si="0"/>
        <v>408163979.70999992</v>
      </c>
      <c r="E7" s="160">
        <f t="shared" si="0"/>
        <v>408163979.70999992</v>
      </c>
      <c r="F7" s="160">
        <f t="shared" si="0"/>
        <v>408163979.70999992</v>
      </c>
      <c r="G7" s="181">
        <f t="shared" si="0"/>
        <v>408163979.70999992</v>
      </c>
    </row>
    <row r="8" spans="1:7" x14ac:dyDescent="0.25">
      <c r="A8" s="55" t="s">
        <v>573</v>
      </c>
      <c r="B8" s="180">
        <v>357312914.80000001</v>
      </c>
      <c r="C8" s="180">
        <v>357312914.80000001</v>
      </c>
      <c r="D8" s="200">
        <v>0</v>
      </c>
      <c r="E8" s="200">
        <f t="shared" ref="E8:E20" si="1">+D8*(1+$M$11)</f>
        <v>0</v>
      </c>
      <c r="F8" s="200">
        <f t="shared" ref="F8:F20" si="2">+E8*(1+$M$12)</f>
        <v>0</v>
      </c>
      <c r="G8" s="201">
        <f t="shared" ref="G8:G20" si="3">+F8*(1+$M$13)</f>
        <v>0</v>
      </c>
    </row>
    <row r="9" spans="1:7" ht="15.75" customHeight="1" x14ac:dyDescent="0.25">
      <c r="A9" s="55" t="s">
        <v>574</v>
      </c>
      <c r="B9" s="180">
        <v>62750120.950000003</v>
      </c>
      <c r="C9" s="180">
        <v>62750120.950000003</v>
      </c>
      <c r="D9" s="200">
        <f t="shared" ref="D9:D20" si="4">+C9*(1+$M$10)</f>
        <v>62750120.950000003</v>
      </c>
      <c r="E9" s="200">
        <f t="shared" si="1"/>
        <v>62750120.950000003</v>
      </c>
      <c r="F9" s="200">
        <f t="shared" si="2"/>
        <v>62750120.950000003</v>
      </c>
      <c r="G9" s="201">
        <f t="shared" si="3"/>
        <v>62750120.950000003</v>
      </c>
    </row>
    <row r="10" spans="1:7" x14ac:dyDescent="0.25">
      <c r="A10" s="55" t="s">
        <v>464</v>
      </c>
      <c r="B10" s="180">
        <v>132756699.63</v>
      </c>
      <c r="C10" s="180">
        <v>132756699.63</v>
      </c>
      <c r="D10" s="200">
        <f t="shared" si="4"/>
        <v>132756699.63</v>
      </c>
      <c r="E10" s="200">
        <f t="shared" si="1"/>
        <v>132756699.63</v>
      </c>
      <c r="F10" s="200">
        <f t="shared" si="2"/>
        <v>132756699.63</v>
      </c>
      <c r="G10" s="201">
        <f t="shared" si="3"/>
        <v>132756699.63</v>
      </c>
    </row>
    <row r="11" spans="1:7" x14ac:dyDescent="0.25">
      <c r="A11" s="55" t="s">
        <v>465</v>
      </c>
      <c r="B11" s="180">
        <v>111561309.2</v>
      </c>
      <c r="C11" s="180">
        <v>111561309.2</v>
      </c>
      <c r="D11" s="200">
        <f t="shared" si="4"/>
        <v>111561309.2</v>
      </c>
      <c r="E11" s="200">
        <f t="shared" si="1"/>
        <v>111561309.2</v>
      </c>
      <c r="F11" s="200">
        <f t="shared" si="2"/>
        <v>111561309.2</v>
      </c>
      <c r="G11" s="201">
        <f t="shared" si="3"/>
        <v>111561309.2</v>
      </c>
    </row>
    <row r="12" spans="1:7" x14ac:dyDescent="0.25">
      <c r="A12" s="55" t="s">
        <v>575</v>
      </c>
      <c r="B12" s="180">
        <v>28710002.399999999</v>
      </c>
      <c r="C12" s="180">
        <v>28710002.399999999</v>
      </c>
      <c r="D12" s="200">
        <f t="shared" si="4"/>
        <v>28710002.399999999</v>
      </c>
      <c r="E12" s="200">
        <f t="shared" si="1"/>
        <v>28710002.399999999</v>
      </c>
      <c r="F12" s="200">
        <f t="shared" si="2"/>
        <v>28710002.399999999</v>
      </c>
      <c r="G12" s="201">
        <f t="shared" si="3"/>
        <v>28710002.399999999</v>
      </c>
    </row>
    <row r="13" spans="1:7" x14ac:dyDescent="0.25">
      <c r="A13" s="55" t="s">
        <v>467</v>
      </c>
      <c r="B13" s="180">
        <v>67450345.030000001</v>
      </c>
      <c r="C13" s="180">
        <v>67450345.030000001</v>
      </c>
      <c r="D13" s="200">
        <f t="shared" si="4"/>
        <v>67450345.030000001</v>
      </c>
      <c r="E13" s="200">
        <f t="shared" si="1"/>
        <v>67450345.030000001</v>
      </c>
      <c r="F13" s="200">
        <f t="shared" si="2"/>
        <v>67450345.030000001</v>
      </c>
      <c r="G13" s="201">
        <f t="shared" si="3"/>
        <v>67450345.030000001</v>
      </c>
    </row>
    <row r="14" spans="1:7" x14ac:dyDescent="0.25">
      <c r="A14" s="56" t="s">
        <v>468</v>
      </c>
      <c r="B14" s="180">
        <v>4935502.5</v>
      </c>
      <c r="C14" s="180">
        <v>4935502.5</v>
      </c>
      <c r="D14" s="200">
        <f t="shared" si="4"/>
        <v>4935502.5</v>
      </c>
      <c r="E14" s="200">
        <f t="shared" si="1"/>
        <v>4935502.5</v>
      </c>
      <c r="F14" s="200">
        <f t="shared" si="2"/>
        <v>4935502.5</v>
      </c>
      <c r="G14" s="201">
        <f t="shared" si="3"/>
        <v>4935502.5</v>
      </c>
    </row>
    <row r="15" spans="1:7" x14ac:dyDescent="0.25">
      <c r="A15" s="55" t="s">
        <v>469</v>
      </c>
      <c r="B15" s="180">
        <v>0</v>
      </c>
      <c r="C15" s="180">
        <v>0</v>
      </c>
      <c r="D15" s="200">
        <f t="shared" si="4"/>
        <v>0</v>
      </c>
      <c r="E15" s="200">
        <f t="shared" si="1"/>
        <v>0</v>
      </c>
      <c r="F15" s="200">
        <f t="shared" si="2"/>
        <v>0</v>
      </c>
      <c r="G15" s="201">
        <f t="shared" si="3"/>
        <v>0</v>
      </c>
    </row>
    <row r="16" spans="1:7" x14ac:dyDescent="0.25">
      <c r="A16" s="55" t="s">
        <v>470</v>
      </c>
      <c r="B16" s="180">
        <v>0</v>
      </c>
      <c r="C16" s="180">
        <v>0</v>
      </c>
      <c r="D16" s="200">
        <f t="shared" si="4"/>
        <v>0</v>
      </c>
      <c r="E16" s="200">
        <f t="shared" si="1"/>
        <v>0</v>
      </c>
      <c r="F16" s="200">
        <f t="shared" si="2"/>
        <v>0</v>
      </c>
      <c r="G16" s="201">
        <f t="shared" si="3"/>
        <v>0</v>
      </c>
    </row>
    <row r="17" spans="1:7" x14ac:dyDescent="0.25">
      <c r="A17" s="55"/>
      <c r="B17" s="180" t="s">
        <v>624</v>
      </c>
      <c r="C17" s="200" t="s">
        <v>624</v>
      </c>
      <c r="D17" s="200" t="s">
        <v>624</v>
      </c>
      <c r="E17" s="200" t="s">
        <v>624</v>
      </c>
      <c r="F17" s="200" t="s">
        <v>624</v>
      </c>
      <c r="G17" s="201" t="s">
        <v>624</v>
      </c>
    </row>
    <row r="18" spans="1:7" x14ac:dyDescent="0.25">
      <c r="A18" s="3" t="s">
        <v>471</v>
      </c>
      <c r="B18" s="174">
        <f>SUM(B19:B27)</f>
        <v>328961247</v>
      </c>
      <c r="C18" s="174">
        <f>SUM(C19:C27)</f>
        <v>328961247</v>
      </c>
      <c r="D18" s="160">
        <f>SUM(D19:D27)</f>
        <v>262150586.99000001</v>
      </c>
      <c r="E18" s="160">
        <f t="shared" ref="E18:G18" si="5">SUM(E19:E27)</f>
        <v>262150586.99000001</v>
      </c>
      <c r="F18" s="160">
        <f t="shared" si="5"/>
        <v>262150586.99000001</v>
      </c>
      <c r="G18" s="160">
        <f t="shared" si="5"/>
        <v>262150586.99000001</v>
      </c>
    </row>
    <row r="19" spans="1:7" x14ac:dyDescent="0.25">
      <c r="A19" s="55" t="s">
        <v>573</v>
      </c>
      <c r="B19" s="180">
        <v>108958868.84</v>
      </c>
      <c r="C19" s="180">
        <v>108958868.84</v>
      </c>
      <c r="D19" s="200">
        <f t="shared" si="4"/>
        <v>108958868.84</v>
      </c>
      <c r="E19" s="200">
        <f t="shared" si="1"/>
        <v>108958868.84</v>
      </c>
      <c r="F19" s="200">
        <f t="shared" si="2"/>
        <v>108958868.84</v>
      </c>
      <c r="G19" s="201">
        <f t="shared" si="3"/>
        <v>108958868.84</v>
      </c>
    </row>
    <row r="20" spans="1:7" x14ac:dyDescent="0.25">
      <c r="A20" s="55" t="s">
        <v>574</v>
      </c>
      <c r="B20" s="180">
        <v>54052960.829999998</v>
      </c>
      <c r="C20" s="180">
        <v>54052960.829999998</v>
      </c>
      <c r="D20" s="200">
        <f t="shared" si="4"/>
        <v>54052960.829999998</v>
      </c>
      <c r="E20" s="200">
        <f t="shared" si="1"/>
        <v>54052960.829999998</v>
      </c>
      <c r="F20" s="200">
        <f t="shared" si="2"/>
        <v>54052960.829999998</v>
      </c>
      <c r="G20" s="201">
        <f t="shared" si="3"/>
        <v>54052960.829999998</v>
      </c>
    </row>
    <row r="21" spans="1:7" x14ac:dyDescent="0.25">
      <c r="A21" s="55" t="s">
        <v>464</v>
      </c>
      <c r="B21" s="180">
        <v>13426095.32</v>
      </c>
      <c r="C21" s="180">
        <v>13426095.32</v>
      </c>
      <c r="D21" s="200">
        <f t="shared" ref="D21:D27" si="6">+C21*(1+$V$5)</f>
        <v>13426095.32</v>
      </c>
      <c r="E21" s="200">
        <f t="shared" ref="E21:E27" si="7">+D21*(1+$W$5)</f>
        <v>13426095.32</v>
      </c>
      <c r="F21" s="200">
        <f t="shared" ref="F21:F27" si="8">+E21*(1+$X$5)</f>
        <v>13426095.32</v>
      </c>
      <c r="G21" s="201">
        <f t="shared" ref="G21:G27" si="9">+F21*(1+$Y$5)</f>
        <v>13426095.32</v>
      </c>
    </row>
    <row r="22" spans="1:7" x14ac:dyDescent="0.25">
      <c r="A22" s="55" t="s">
        <v>465</v>
      </c>
      <c r="B22" s="180">
        <v>2575000</v>
      </c>
      <c r="C22" s="180">
        <v>2575000</v>
      </c>
      <c r="D22" s="200">
        <f>+C22*(1+$M$10)</f>
        <v>2575000</v>
      </c>
      <c r="E22" s="200">
        <f>+D22*(1+$M$11)</f>
        <v>2575000</v>
      </c>
      <c r="F22" s="200">
        <f>+E22*(1+$M11)</f>
        <v>2575000</v>
      </c>
      <c r="G22" s="201">
        <f>+F22*(1+$M$13)</f>
        <v>2575000</v>
      </c>
    </row>
    <row r="23" spans="1:7" x14ac:dyDescent="0.25">
      <c r="A23" s="56" t="s">
        <v>575</v>
      </c>
      <c r="B23" s="180">
        <v>47990500</v>
      </c>
      <c r="C23" s="180">
        <v>47990500</v>
      </c>
      <c r="D23" s="200"/>
      <c r="E23" s="200"/>
      <c r="F23" s="200"/>
      <c r="G23" s="201"/>
    </row>
    <row r="24" spans="1:7" x14ac:dyDescent="0.25">
      <c r="A24" s="56" t="s">
        <v>467</v>
      </c>
      <c r="B24" s="180">
        <v>83137662</v>
      </c>
      <c r="C24" s="180">
        <v>83137662</v>
      </c>
      <c r="D24" s="200">
        <f t="shared" si="6"/>
        <v>83137662</v>
      </c>
      <c r="E24" s="200">
        <f t="shared" si="7"/>
        <v>83137662</v>
      </c>
      <c r="F24" s="200">
        <f t="shared" si="8"/>
        <v>83137662</v>
      </c>
      <c r="G24" s="201">
        <f t="shared" si="9"/>
        <v>83137662</v>
      </c>
    </row>
    <row r="25" spans="1:7" x14ac:dyDescent="0.25">
      <c r="A25" s="56" t="s">
        <v>468</v>
      </c>
      <c r="B25" s="180">
        <v>18820160.010000002</v>
      </c>
      <c r="C25" s="180">
        <v>18820160.010000002</v>
      </c>
      <c r="D25" s="200"/>
      <c r="E25" s="200"/>
      <c r="F25" s="200"/>
      <c r="G25" s="201"/>
    </row>
    <row r="26" spans="1:7" x14ac:dyDescent="0.25">
      <c r="A26" s="56" t="s">
        <v>472</v>
      </c>
      <c r="B26" s="180"/>
      <c r="C26" s="180"/>
      <c r="D26" s="200"/>
      <c r="E26" s="200"/>
      <c r="F26" s="200"/>
      <c r="G26" s="201"/>
    </row>
    <row r="27" spans="1:7" x14ac:dyDescent="0.25">
      <c r="A27" s="56" t="s">
        <v>470</v>
      </c>
      <c r="B27" s="180">
        <v>0</v>
      </c>
      <c r="C27" s="180">
        <v>0</v>
      </c>
      <c r="D27" s="200">
        <f t="shared" si="6"/>
        <v>0</v>
      </c>
      <c r="E27" s="200">
        <f t="shared" si="7"/>
        <v>0</v>
      </c>
      <c r="F27" s="200">
        <f t="shared" si="8"/>
        <v>0</v>
      </c>
      <c r="G27" s="201">
        <f t="shared" si="9"/>
        <v>0</v>
      </c>
    </row>
    <row r="28" spans="1:7" x14ac:dyDescent="0.25">
      <c r="A28" s="42" t="s">
        <v>570</v>
      </c>
      <c r="B28" s="174"/>
      <c r="C28" s="174"/>
      <c r="D28" s="174"/>
      <c r="E28" s="174"/>
      <c r="F28" s="174"/>
      <c r="G28" s="174"/>
    </row>
    <row r="29" spans="1:7" ht="14.45" customHeight="1" x14ac:dyDescent="0.25">
      <c r="A29" s="3" t="s">
        <v>473</v>
      </c>
      <c r="B29" s="174">
        <f>+B7+B18</f>
        <v>1094438141.51</v>
      </c>
      <c r="C29" s="174">
        <f t="shared" ref="C29:G29" si="10">+C7+C18</f>
        <v>1094438141.51</v>
      </c>
      <c r="D29" s="174">
        <f t="shared" si="10"/>
        <v>670314566.69999993</v>
      </c>
      <c r="E29" s="174">
        <f t="shared" si="10"/>
        <v>670314566.69999993</v>
      </c>
      <c r="F29" s="174">
        <f t="shared" si="10"/>
        <v>670314566.69999993</v>
      </c>
      <c r="G29" s="174">
        <f t="shared" si="10"/>
        <v>670314566.69999993</v>
      </c>
    </row>
    <row r="30" spans="1:7" x14ac:dyDescent="0.25">
      <c r="A30" s="51"/>
      <c r="B30" s="51"/>
      <c r="C30" s="51"/>
      <c r="D30" s="51"/>
      <c r="E30" s="51"/>
      <c r="F30" s="51"/>
      <c r="G30" s="51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65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zoomScale="75" zoomScaleNormal="75" workbookViewId="0">
      <selection activeCell="J5" sqref="J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6" t="s">
        <v>474</v>
      </c>
      <c r="B1" s="208"/>
      <c r="C1" s="208"/>
      <c r="D1" s="208"/>
      <c r="E1" s="208"/>
      <c r="F1" s="208"/>
      <c r="G1" s="209"/>
    </row>
    <row r="2" spans="1:7" x14ac:dyDescent="0.25">
      <c r="A2" s="228" t="str">
        <f>'Formato 1'!A2</f>
        <v>MUNICIPIO DE SALAMANCA, GUANAJUATO</v>
      </c>
      <c r="B2" s="229"/>
      <c r="C2" s="229"/>
      <c r="D2" s="229"/>
      <c r="E2" s="229"/>
      <c r="F2" s="229"/>
      <c r="G2" s="230"/>
    </row>
    <row r="3" spans="1:7" x14ac:dyDescent="0.25">
      <c r="A3" s="225" t="s">
        <v>475</v>
      </c>
      <c r="B3" s="226"/>
      <c r="C3" s="226"/>
      <c r="D3" s="226"/>
      <c r="E3" s="226"/>
      <c r="F3" s="226"/>
      <c r="G3" s="227"/>
    </row>
    <row r="4" spans="1:7" x14ac:dyDescent="0.25">
      <c r="A4" s="225" t="s">
        <v>2</v>
      </c>
      <c r="B4" s="226"/>
      <c r="C4" s="226"/>
      <c r="D4" s="226"/>
      <c r="E4" s="226"/>
      <c r="F4" s="226"/>
      <c r="G4" s="227"/>
    </row>
    <row r="5" spans="1:7" ht="30" x14ac:dyDescent="0.25">
      <c r="A5" s="132" t="s">
        <v>442</v>
      </c>
      <c r="B5" s="7" t="s">
        <v>576</v>
      </c>
      <c r="C5" s="30" t="s">
        <v>577</v>
      </c>
      <c r="D5" s="30" t="s">
        <v>578</v>
      </c>
      <c r="E5" s="30" t="s">
        <v>579</v>
      </c>
      <c r="F5" s="30" t="s">
        <v>580</v>
      </c>
      <c r="G5" s="30" t="s">
        <v>581</v>
      </c>
    </row>
    <row r="6" spans="1:7" ht="15.75" customHeight="1" x14ac:dyDescent="0.25">
      <c r="A6" s="25" t="s">
        <v>444</v>
      </c>
      <c r="B6" s="174">
        <f>SUM(B7:B18)</f>
        <v>567853055.42999995</v>
      </c>
      <c r="C6" s="174">
        <f t="shared" ref="C6:F6" si="0">SUM(C7:C18)</f>
        <v>555795850.45000005</v>
      </c>
      <c r="D6" s="174">
        <f t="shared" si="0"/>
        <v>572578111.31999993</v>
      </c>
      <c r="E6" s="174">
        <f t="shared" si="0"/>
        <v>707279467.40999997</v>
      </c>
      <c r="F6" s="174">
        <f t="shared" si="0"/>
        <v>676210084.01999998</v>
      </c>
      <c r="G6" s="174">
        <f>SUM(G7:G18)</f>
        <v>543672515.60000002</v>
      </c>
    </row>
    <row r="7" spans="1:7" x14ac:dyDescent="0.25">
      <c r="A7" s="55" t="s">
        <v>556</v>
      </c>
      <c r="B7" s="180">
        <v>101665516.48</v>
      </c>
      <c r="C7" s="180">
        <v>99323389.310000002</v>
      </c>
      <c r="D7" s="180">
        <v>124208109.48</v>
      </c>
      <c r="E7" s="180">
        <v>132616858.98999999</v>
      </c>
      <c r="F7" s="180">
        <v>120312420.2</v>
      </c>
      <c r="G7" s="180">
        <v>117974187.78</v>
      </c>
    </row>
    <row r="8" spans="1:7" ht="15.75" customHeight="1" x14ac:dyDescent="0.25">
      <c r="A8" s="55" t="s">
        <v>557</v>
      </c>
      <c r="B8" s="180">
        <v>0</v>
      </c>
      <c r="C8" s="180">
        <v>0</v>
      </c>
      <c r="D8" s="180">
        <v>0</v>
      </c>
      <c r="E8" s="180">
        <v>0</v>
      </c>
      <c r="F8" s="180">
        <v>0</v>
      </c>
      <c r="G8" s="180">
        <v>0</v>
      </c>
    </row>
    <row r="9" spans="1:7" x14ac:dyDescent="0.25">
      <c r="A9" s="55" t="s">
        <v>479</v>
      </c>
      <c r="B9" s="180">
        <v>0</v>
      </c>
      <c r="C9" s="180">
        <v>0</v>
      </c>
      <c r="D9" s="180">
        <v>0</v>
      </c>
      <c r="E9" s="180">
        <v>0</v>
      </c>
      <c r="F9" s="180">
        <v>0</v>
      </c>
      <c r="G9" s="180">
        <v>0</v>
      </c>
    </row>
    <row r="10" spans="1:7" x14ac:dyDescent="0.25">
      <c r="A10" s="55" t="s">
        <v>480</v>
      </c>
      <c r="B10" s="180">
        <v>64805976.390000001</v>
      </c>
      <c r="C10" s="180">
        <v>33711332.310000002</v>
      </c>
      <c r="D10" s="180">
        <v>65434635.079999998</v>
      </c>
      <c r="E10" s="180">
        <v>67805719.689999998</v>
      </c>
      <c r="F10" s="180">
        <v>71613115.769999996</v>
      </c>
      <c r="G10" s="180">
        <v>35649994.340000004</v>
      </c>
    </row>
    <row r="11" spans="1:7" x14ac:dyDescent="0.25">
      <c r="A11" s="55" t="s">
        <v>558</v>
      </c>
      <c r="B11" s="180">
        <v>13007929.68</v>
      </c>
      <c r="C11" s="180">
        <v>1864287.78</v>
      </c>
      <c r="D11" s="180">
        <v>4244368.37</v>
      </c>
      <c r="E11" s="180">
        <v>6841429.6699999999</v>
      </c>
      <c r="F11" s="180">
        <v>18560939.670000002</v>
      </c>
      <c r="G11" s="180">
        <v>17036752.969999999</v>
      </c>
    </row>
    <row r="12" spans="1:7" x14ac:dyDescent="0.25">
      <c r="A12" s="55" t="s">
        <v>559</v>
      </c>
      <c r="B12" s="180">
        <v>26093883.010000002</v>
      </c>
      <c r="C12" s="180">
        <v>8058368.54</v>
      </c>
      <c r="D12" s="180">
        <v>10104362.039999999</v>
      </c>
      <c r="E12" s="180">
        <v>15687073.380000001</v>
      </c>
      <c r="F12" s="180">
        <v>13458625.789999999</v>
      </c>
      <c r="G12" s="180">
        <v>13613525.949999999</v>
      </c>
    </row>
    <row r="13" spans="1:7" x14ac:dyDescent="0.25">
      <c r="A13" s="56" t="s">
        <v>483</v>
      </c>
      <c r="B13" s="180">
        <v>0</v>
      </c>
      <c r="C13" s="180">
        <v>0</v>
      </c>
      <c r="D13" s="180">
        <v>0</v>
      </c>
      <c r="E13" s="180">
        <v>0</v>
      </c>
      <c r="F13" s="180">
        <v>0</v>
      </c>
      <c r="G13" s="180">
        <v>0</v>
      </c>
    </row>
    <row r="14" spans="1:7" x14ac:dyDescent="0.25">
      <c r="A14" s="55" t="s">
        <v>484</v>
      </c>
      <c r="B14" s="180">
        <v>352696351.77999997</v>
      </c>
      <c r="C14" s="180">
        <v>373642002.49000001</v>
      </c>
      <c r="D14" s="180">
        <v>338878903.42000002</v>
      </c>
      <c r="E14" s="180">
        <v>431649602.60000002</v>
      </c>
      <c r="F14" s="180">
        <v>445653404.82999998</v>
      </c>
      <c r="G14" s="180">
        <v>354557426.86000001</v>
      </c>
    </row>
    <row r="15" spans="1:7" x14ac:dyDescent="0.25">
      <c r="A15" s="55" t="s">
        <v>560</v>
      </c>
      <c r="B15" s="180">
        <v>9583398.0899999999</v>
      </c>
      <c r="C15" s="180">
        <v>4648835.7300000004</v>
      </c>
      <c r="D15" s="180">
        <v>6127649.1399999997</v>
      </c>
      <c r="E15" s="180">
        <v>7919988.4699999997</v>
      </c>
      <c r="F15" s="180">
        <v>6611577.7599999998</v>
      </c>
      <c r="G15" s="180">
        <v>4840627.7</v>
      </c>
    </row>
    <row r="16" spans="1:7" x14ac:dyDescent="0.25">
      <c r="A16" s="55" t="s">
        <v>486</v>
      </c>
      <c r="B16" s="180">
        <v>0</v>
      </c>
      <c r="C16" s="180">
        <v>0</v>
      </c>
      <c r="D16" s="180">
        <v>0</v>
      </c>
      <c r="E16" s="180">
        <v>0</v>
      </c>
      <c r="F16" s="180">
        <v>0</v>
      </c>
      <c r="G16" s="180">
        <v>0</v>
      </c>
    </row>
    <row r="17" spans="1:7" x14ac:dyDescent="0.25">
      <c r="A17" s="55" t="s">
        <v>561</v>
      </c>
      <c r="B17" s="180">
        <v>0</v>
      </c>
      <c r="C17" s="180">
        <v>34547634.289999999</v>
      </c>
      <c r="D17" s="180">
        <v>23580083.789999999</v>
      </c>
      <c r="E17" s="180">
        <v>42252330.689999998</v>
      </c>
      <c r="F17" s="180">
        <v>0</v>
      </c>
      <c r="G17" s="180">
        <v>0</v>
      </c>
    </row>
    <row r="18" spans="1:7" x14ac:dyDescent="0.25">
      <c r="A18" s="85" t="s">
        <v>562</v>
      </c>
      <c r="B18" s="180">
        <v>0</v>
      </c>
      <c r="C18" s="180">
        <v>0</v>
      </c>
      <c r="D18" s="180">
        <v>0</v>
      </c>
      <c r="E18" s="180">
        <v>2506463.92</v>
      </c>
      <c r="F18" s="180">
        <v>0</v>
      </c>
      <c r="G18" s="180">
        <v>0</v>
      </c>
    </row>
    <row r="19" spans="1:7" x14ac:dyDescent="0.25">
      <c r="A19" s="55"/>
      <c r="B19" s="72"/>
      <c r="C19" s="72"/>
      <c r="D19" s="72"/>
      <c r="E19" s="72"/>
      <c r="F19" s="72"/>
      <c r="G19" s="72"/>
    </row>
    <row r="20" spans="1:7" x14ac:dyDescent="0.25">
      <c r="A20" s="3" t="s">
        <v>450</v>
      </c>
      <c r="B20" s="174">
        <f>SUM(B21:B26)</f>
        <v>320015927.69999999</v>
      </c>
      <c r="C20" s="174">
        <f t="shared" ref="C20" si="1">SUM(C21:C26)</f>
        <v>264818412.94999999</v>
      </c>
      <c r="D20" s="174">
        <f>SUM(D21:D26)</f>
        <v>252864811.86000001</v>
      </c>
      <c r="E20" s="174">
        <f>SUM(E21:E26)</f>
        <v>285152153.58999997</v>
      </c>
      <c r="F20" s="174">
        <f t="shared" ref="F20" si="2">SUM(F21:F26)</f>
        <v>366006957.18000001</v>
      </c>
      <c r="G20" s="174">
        <f>SUM(G21:G26)</f>
        <v>305259028.12</v>
      </c>
    </row>
    <row r="21" spans="1:7" x14ac:dyDescent="0.25">
      <c r="A21" s="55" t="s">
        <v>564</v>
      </c>
      <c r="B21" s="180">
        <v>257485958</v>
      </c>
      <c r="C21" s="180">
        <v>264818412.94999999</v>
      </c>
      <c r="D21" s="180">
        <v>252864811.86000001</v>
      </c>
      <c r="E21" s="180">
        <v>285152153.58999997</v>
      </c>
      <c r="F21" s="180">
        <v>334188033.80000001</v>
      </c>
      <c r="G21" s="180">
        <v>262786284.86000001</v>
      </c>
    </row>
    <row r="22" spans="1:7" x14ac:dyDescent="0.25">
      <c r="A22" s="55" t="s">
        <v>565</v>
      </c>
      <c r="B22" s="180">
        <v>0</v>
      </c>
      <c r="C22" s="180">
        <v>0</v>
      </c>
      <c r="D22" s="180">
        <v>0</v>
      </c>
      <c r="E22" s="180"/>
      <c r="F22" s="180">
        <v>5410.44</v>
      </c>
      <c r="G22" s="180">
        <v>0</v>
      </c>
    </row>
    <row r="23" spans="1:7" x14ac:dyDescent="0.25">
      <c r="A23" s="55" t="s">
        <v>491</v>
      </c>
      <c r="B23" s="180">
        <v>0</v>
      </c>
      <c r="C23" s="180">
        <v>0</v>
      </c>
      <c r="D23" s="180">
        <v>0</v>
      </c>
      <c r="E23" s="180">
        <v>0</v>
      </c>
      <c r="F23" s="180">
        <v>0</v>
      </c>
      <c r="G23" s="180"/>
    </row>
    <row r="24" spans="1:7" ht="30" x14ac:dyDescent="0.25">
      <c r="A24" s="56" t="s">
        <v>492</v>
      </c>
      <c r="B24" s="180">
        <v>62529969.700000003</v>
      </c>
      <c r="C24" s="180">
        <v>0</v>
      </c>
      <c r="D24" s="180">
        <v>0</v>
      </c>
      <c r="E24" s="180">
        <v>0</v>
      </c>
      <c r="F24" s="180">
        <v>31813512.940000001</v>
      </c>
      <c r="G24" s="180">
        <v>42472743.259999998</v>
      </c>
    </row>
    <row r="25" spans="1:7" x14ac:dyDescent="0.25">
      <c r="A25" s="56" t="s">
        <v>566</v>
      </c>
      <c r="B25" s="180">
        <v>0</v>
      </c>
      <c r="C25" s="180">
        <v>0</v>
      </c>
      <c r="D25" s="180">
        <v>0</v>
      </c>
      <c r="E25" s="180">
        <v>0</v>
      </c>
      <c r="F25" s="180">
        <v>0</v>
      </c>
      <c r="G25" s="180"/>
    </row>
    <row r="26" spans="1:7" x14ac:dyDescent="0.25">
      <c r="A26" s="73"/>
      <c r="B26" s="180">
        <v>0</v>
      </c>
      <c r="C26" s="180">
        <v>0</v>
      </c>
      <c r="D26" s="180">
        <v>0</v>
      </c>
      <c r="E26" s="180">
        <v>0</v>
      </c>
      <c r="F26" s="180">
        <v>0</v>
      </c>
      <c r="G26" s="180">
        <v>0</v>
      </c>
    </row>
    <row r="27" spans="1:7" x14ac:dyDescent="0.25">
      <c r="A27" s="3" t="s">
        <v>454</v>
      </c>
      <c r="B27" s="174">
        <f>+B28</f>
        <v>0</v>
      </c>
      <c r="C27" s="174">
        <f t="shared" ref="C27:F27" si="3">+C28</f>
        <v>0</v>
      </c>
      <c r="D27" s="174">
        <v>0</v>
      </c>
      <c r="E27" s="174">
        <v>0</v>
      </c>
      <c r="F27" s="174">
        <f t="shared" si="3"/>
        <v>0</v>
      </c>
      <c r="G27" s="180">
        <f>+G28</f>
        <v>0</v>
      </c>
    </row>
    <row r="28" spans="1:7" x14ac:dyDescent="0.25">
      <c r="A28" s="55" t="s">
        <v>289</v>
      </c>
      <c r="B28" s="180">
        <v>0</v>
      </c>
      <c r="C28" s="180">
        <v>0</v>
      </c>
      <c r="D28" s="180">
        <v>0</v>
      </c>
      <c r="E28" s="180">
        <v>0</v>
      </c>
      <c r="F28" s="180">
        <v>0</v>
      </c>
      <c r="G28" s="180">
        <v>0</v>
      </c>
    </row>
    <row r="29" spans="1:7" x14ac:dyDescent="0.25">
      <c r="A29" s="42"/>
      <c r="B29" s="74"/>
      <c r="C29" s="74"/>
      <c r="D29" s="74"/>
      <c r="E29" s="74"/>
      <c r="F29" s="74"/>
      <c r="G29" s="74"/>
    </row>
    <row r="30" spans="1:7" ht="14.45" customHeight="1" x14ac:dyDescent="0.25">
      <c r="A30" s="3" t="s">
        <v>494</v>
      </c>
      <c r="B30" s="112">
        <f>B20+B6+B27</f>
        <v>887868983.12999988</v>
      </c>
      <c r="C30" s="112">
        <f t="shared" ref="C30:G30" si="4">C20+C6+C27</f>
        <v>820614263.4000001</v>
      </c>
      <c r="D30" s="112">
        <f t="shared" si="4"/>
        <v>825442923.17999995</v>
      </c>
      <c r="E30" s="112">
        <f t="shared" si="4"/>
        <v>992431621</v>
      </c>
      <c r="F30" s="112">
        <f t="shared" si="4"/>
        <v>1042217041.2</v>
      </c>
      <c r="G30" s="112">
        <f t="shared" si="4"/>
        <v>848931543.72000003</v>
      </c>
    </row>
    <row r="31" spans="1:7" ht="14.45" customHeight="1" x14ac:dyDescent="0.25">
      <c r="A31" s="42"/>
      <c r="B31" s="134"/>
      <c r="C31" s="134"/>
      <c r="D31" s="134"/>
      <c r="E31" s="134"/>
      <c r="F31" s="134"/>
      <c r="G31" s="134"/>
    </row>
    <row r="32" spans="1:7" x14ac:dyDescent="0.25">
      <c r="A32" s="137" t="s">
        <v>291</v>
      </c>
      <c r="B32" s="50"/>
      <c r="C32" s="50"/>
      <c r="D32" s="50"/>
      <c r="E32" s="50"/>
      <c r="F32" s="50"/>
      <c r="G32" s="50"/>
    </row>
    <row r="33" spans="1:7" ht="30" x14ac:dyDescent="0.25">
      <c r="A33" s="135" t="s">
        <v>456</v>
      </c>
      <c r="B33" s="84">
        <v>0</v>
      </c>
      <c r="C33" s="84">
        <v>0</v>
      </c>
      <c r="D33" s="84">
        <v>0</v>
      </c>
      <c r="E33" s="84">
        <v>0</v>
      </c>
      <c r="F33" s="84">
        <v>0</v>
      </c>
      <c r="G33" s="84">
        <v>0</v>
      </c>
    </row>
    <row r="34" spans="1:7" ht="30" x14ac:dyDescent="0.25">
      <c r="A34" s="135" t="s">
        <v>293</v>
      </c>
      <c r="B34" s="84">
        <v>0</v>
      </c>
      <c r="C34" s="84">
        <v>0</v>
      </c>
      <c r="D34" s="84">
        <v>0</v>
      </c>
      <c r="E34" s="84">
        <v>0</v>
      </c>
      <c r="F34" s="84">
        <v>0</v>
      </c>
      <c r="G34" s="84">
        <v>0</v>
      </c>
    </row>
    <row r="35" spans="1:7" x14ac:dyDescent="0.25">
      <c r="A35" s="50" t="s">
        <v>496</v>
      </c>
      <c r="B35" s="84">
        <v>0</v>
      </c>
      <c r="C35" s="84">
        <v>0</v>
      </c>
      <c r="D35" s="84">
        <v>0</v>
      </c>
      <c r="E35" s="84">
        <v>0</v>
      </c>
      <c r="F35" s="84">
        <v>0</v>
      </c>
      <c r="G35" s="84">
        <v>0</v>
      </c>
    </row>
    <row r="36" spans="1:7" x14ac:dyDescent="0.25">
      <c r="A36" s="51"/>
      <c r="B36" s="51"/>
      <c r="C36" s="51"/>
      <c r="D36" s="51"/>
      <c r="E36" s="51"/>
      <c r="F36" s="51"/>
      <c r="G36" s="51"/>
    </row>
    <row r="38" spans="1:7" x14ac:dyDescent="0.25">
      <c r="A38" t="s">
        <v>584</v>
      </c>
    </row>
    <row r="39" spans="1:7" x14ac:dyDescent="0.25">
      <c r="A39" t="s">
        <v>585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65" orientation="landscape" horizontalDpi="1200" verticalDpi="1200" r:id="rId1"/>
  <ignoredErrors>
    <ignoredError sqref="B19:G19 B29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I2" sqref="I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6" t="s">
        <v>499</v>
      </c>
      <c r="B1" s="208"/>
      <c r="C1" s="208"/>
      <c r="D1" s="208"/>
      <c r="E1" s="208"/>
      <c r="F1" s="208"/>
      <c r="G1" s="209"/>
    </row>
    <row r="2" spans="1:7" x14ac:dyDescent="0.25">
      <c r="A2" s="228" t="str">
        <f>'Formato 1'!A2</f>
        <v>MUNICIPIO DE SALAMANCA, GUANAJUATO</v>
      </c>
      <c r="B2" s="229"/>
      <c r="C2" s="229"/>
      <c r="D2" s="229"/>
      <c r="E2" s="229"/>
      <c r="F2" s="229"/>
      <c r="G2" s="230"/>
    </row>
    <row r="3" spans="1:7" x14ac:dyDescent="0.25">
      <c r="A3" s="225" t="s">
        <v>500</v>
      </c>
      <c r="B3" s="226"/>
      <c r="C3" s="226"/>
      <c r="D3" s="226"/>
      <c r="E3" s="226"/>
      <c r="F3" s="226"/>
      <c r="G3" s="227"/>
    </row>
    <row r="4" spans="1:7" x14ac:dyDescent="0.25">
      <c r="A4" s="225" t="s">
        <v>2</v>
      </c>
      <c r="B4" s="226"/>
      <c r="C4" s="226"/>
      <c r="D4" s="226"/>
      <c r="E4" s="226"/>
      <c r="F4" s="226"/>
      <c r="G4" s="227"/>
    </row>
    <row r="5" spans="1:7" ht="30" x14ac:dyDescent="0.25">
      <c r="A5" s="132" t="s">
        <v>442</v>
      </c>
      <c r="B5" s="7" t="s">
        <v>576</v>
      </c>
      <c r="C5" s="30" t="s">
        <v>577</v>
      </c>
      <c r="D5" s="30" t="s">
        <v>578</v>
      </c>
      <c r="E5" s="30" t="s">
        <v>579</v>
      </c>
      <c r="F5" s="30" t="s">
        <v>580</v>
      </c>
      <c r="G5" s="30" t="s">
        <v>581</v>
      </c>
    </row>
    <row r="6" spans="1:7" ht="15.75" customHeight="1" x14ac:dyDescent="0.25">
      <c r="A6" s="25" t="s">
        <v>461</v>
      </c>
      <c r="B6" s="174">
        <f t="shared" ref="B6:G6" si="0">SUM(B7:B15)</f>
        <v>523700942.17999989</v>
      </c>
      <c r="C6" s="174">
        <f t="shared" si="0"/>
        <v>516635702.09999996</v>
      </c>
      <c r="D6" s="174">
        <f t="shared" si="0"/>
        <v>506047309.06999999</v>
      </c>
      <c r="E6" s="174">
        <f t="shared" si="0"/>
        <v>583973235.33000004</v>
      </c>
      <c r="F6" s="174">
        <f t="shared" si="0"/>
        <v>606089389.44000006</v>
      </c>
      <c r="G6" s="174">
        <f t="shared" si="0"/>
        <v>500195832.78000003</v>
      </c>
    </row>
    <row r="7" spans="1:7" x14ac:dyDescent="0.25">
      <c r="A7" s="55" t="s">
        <v>573</v>
      </c>
      <c r="B7" s="180">
        <v>261188973.33000001</v>
      </c>
      <c r="C7" s="180">
        <v>263839009.44999999</v>
      </c>
      <c r="D7" s="180">
        <v>282840677.99000001</v>
      </c>
      <c r="E7" s="180">
        <v>271192623.75999999</v>
      </c>
      <c r="F7" s="180">
        <v>289291379.61000001</v>
      </c>
      <c r="G7" s="180">
        <v>180298602.47</v>
      </c>
    </row>
    <row r="8" spans="1:7" ht="15.75" customHeight="1" x14ac:dyDescent="0.25">
      <c r="A8" s="55" t="s">
        <v>574</v>
      </c>
      <c r="B8" s="180">
        <v>65680691.109999999</v>
      </c>
      <c r="C8" s="180">
        <v>21659669.399999999</v>
      </c>
      <c r="D8" s="180">
        <v>30518159.030000001</v>
      </c>
      <c r="E8" s="180">
        <v>33093245.960000001</v>
      </c>
      <c r="F8" s="180">
        <v>35424166.979999997</v>
      </c>
      <c r="G8" s="180">
        <v>36448717.640000001</v>
      </c>
    </row>
    <row r="9" spans="1:7" x14ac:dyDescent="0.25">
      <c r="A9" s="55" t="s">
        <v>464</v>
      </c>
      <c r="B9" s="180">
        <v>114771082.09999999</v>
      </c>
      <c r="C9" s="180">
        <v>115576858.28</v>
      </c>
      <c r="D9" s="180">
        <v>114948459.67</v>
      </c>
      <c r="E9" s="180">
        <v>110391617.15000001</v>
      </c>
      <c r="F9" s="180">
        <v>109695131.93000001</v>
      </c>
      <c r="G9" s="180">
        <v>76123433.450000003</v>
      </c>
    </row>
    <row r="10" spans="1:7" x14ac:dyDescent="0.25">
      <c r="A10" s="55" t="s">
        <v>465</v>
      </c>
      <c r="B10" s="180">
        <v>14191829.77</v>
      </c>
      <c r="C10" s="180">
        <v>68421169.030000001</v>
      </c>
      <c r="D10" s="180">
        <v>41666819.479999997</v>
      </c>
      <c r="E10" s="180">
        <v>87117275.629999995</v>
      </c>
      <c r="F10" s="180">
        <v>93499171.370000005</v>
      </c>
      <c r="G10" s="180">
        <v>103663496.03</v>
      </c>
    </row>
    <row r="11" spans="1:7" x14ac:dyDescent="0.25">
      <c r="A11" s="55" t="s">
        <v>575</v>
      </c>
      <c r="B11" s="180">
        <v>1232262.83</v>
      </c>
      <c r="C11" s="180">
        <v>3563769.85</v>
      </c>
      <c r="D11" s="180">
        <v>18015287.449999999</v>
      </c>
      <c r="E11" s="180">
        <v>65193254</v>
      </c>
      <c r="F11" s="180">
        <v>14204670.24</v>
      </c>
      <c r="G11" s="180">
        <v>10191873.890000001</v>
      </c>
    </row>
    <row r="12" spans="1:7" x14ac:dyDescent="0.25">
      <c r="A12" s="55" t="s">
        <v>467</v>
      </c>
      <c r="B12" s="180">
        <v>17867272.379999999</v>
      </c>
      <c r="C12" s="180">
        <v>20639998.149999999</v>
      </c>
      <c r="D12" s="180">
        <v>18057905.449999999</v>
      </c>
      <c r="E12" s="180">
        <v>16985218.829999998</v>
      </c>
      <c r="F12" s="180">
        <v>63974869.310000002</v>
      </c>
      <c r="G12" s="180">
        <v>93469709.299999997</v>
      </c>
    </row>
    <row r="13" spans="1:7" x14ac:dyDescent="0.25">
      <c r="A13" s="56" t="s">
        <v>468</v>
      </c>
      <c r="B13" s="180">
        <v>0</v>
      </c>
      <c r="C13" s="180">
        <v>0</v>
      </c>
      <c r="D13" s="180">
        <v>0</v>
      </c>
      <c r="E13" s="180">
        <v>0</v>
      </c>
      <c r="F13" s="180">
        <v>0</v>
      </c>
      <c r="G13" s="180">
        <v>0</v>
      </c>
    </row>
    <row r="14" spans="1:7" x14ac:dyDescent="0.25">
      <c r="A14" s="55" t="s">
        <v>469</v>
      </c>
      <c r="B14" s="180">
        <v>11962365.4</v>
      </c>
      <c r="C14" s="180">
        <v>13036806.380000001</v>
      </c>
      <c r="D14" s="180">
        <v>0</v>
      </c>
      <c r="E14" s="180">
        <v>0</v>
      </c>
      <c r="F14" s="180">
        <v>0</v>
      </c>
      <c r="G14" s="180">
        <v>0</v>
      </c>
    </row>
    <row r="15" spans="1:7" x14ac:dyDescent="0.25">
      <c r="A15" s="55" t="s">
        <v>470</v>
      </c>
      <c r="B15" s="180">
        <v>36806465.259999998</v>
      </c>
      <c r="C15" s="180">
        <v>9898421.5600000005</v>
      </c>
      <c r="D15" s="180">
        <v>0</v>
      </c>
      <c r="E15" s="180">
        <v>0</v>
      </c>
      <c r="F15" s="180">
        <v>0</v>
      </c>
      <c r="G15" s="180">
        <v>0</v>
      </c>
    </row>
    <row r="16" spans="1:7" x14ac:dyDescent="0.25">
      <c r="A16" s="55"/>
      <c r="B16" s="180"/>
      <c r="C16" s="180"/>
      <c r="D16" s="180"/>
      <c r="E16" s="180"/>
      <c r="F16" s="180"/>
      <c r="G16" s="180"/>
    </row>
    <row r="17" spans="1:7" x14ac:dyDescent="0.25">
      <c r="A17" s="3" t="s">
        <v>471</v>
      </c>
      <c r="B17" s="174">
        <f t="shared" ref="B17:G17" si="1">SUM(B18:B26)</f>
        <v>311269577.60000002</v>
      </c>
      <c r="C17" s="174">
        <f t="shared" si="1"/>
        <v>249395398.69</v>
      </c>
      <c r="D17" s="174">
        <f t="shared" si="1"/>
        <v>346140546.33000004</v>
      </c>
      <c r="E17" s="174">
        <f t="shared" si="1"/>
        <v>248059925.84999996</v>
      </c>
      <c r="F17" s="174">
        <f t="shared" si="1"/>
        <v>232175791.52000001</v>
      </c>
      <c r="G17" s="174">
        <f t="shared" si="1"/>
        <v>401399538.39999998</v>
      </c>
    </row>
    <row r="18" spans="1:7" x14ac:dyDescent="0.25">
      <c r="A18" s="55" t="s">
        <v>573</v>
      </c>
      <c r="B18" s="180">
        <v>2953787.99</v>
      </c>
      <c r="C18" s="180">
        <v>18547826.41</v>
      </c>
      <c r="D18" s="180">
        <v>32669346.059999999</v>
      </c>
      <c r="E18" s="180">
        <v>54883879.719999999</v>
      </c>
      <c r="F18" s="180">
        <v>67314595.150000006</v>
      </c>
      <c r="G18" s="180">
        <v>97373987.530000001</v>
      </c>
    </row>
    <row r="19" spans="1:7" x14ac:dyDescent="0.25">
      <c r="A19" s="55" t="s">
        <v>574</v>
      </c>
      <c r="B19" s="180">
        <v>22890959.699999999</v>
      </c>
      <c r="C19" s="180">
        <v>27677946.469999999</v>
      </c>
      <c r="D19" s="180">
        <v>29902174.940000001</v>
      </c>
      <c r="E19" s="180">
        <v>68510476.849999994</v>
      </c>
      <c r="F19" s="180">
        <v>41412561.799999997</v>
      </c>
      <c r="G19" s="180">
        <v>38137248.329999998</v>
      </c>
    </row>
    <row r="20" spans="1:7" x14ac:dyDescent="0.25">
      <c r="A20" s="55" t="s">
        <v>464</v>
      </c>
      <c r="B20" s="180">
        <v>110244848.29000001</v>
      </c>
      <c r="C20" s="180">
        <v>45942963.479999997</v>
      </c>
      <c r="D20" s="180">
        <v>24620644.82</v>
      </c>
      <c r="E20" s="180">
        <v>33072478.82</v>
      </c>
      <c r="F20" s="180">
        <v>13786138.34</v>
      </c>
      <c r="G20" s="180">
        <v>35508516.880000003</v>
      </c>
    </row>
    <row r="21" spans="1:7" x14ac:dyDescent="0.25">
      <c r="A21" s="55" t="s">
        <v>465</v>
      </c>
      <c r="B21" s="180">
        <v>49906004.020000003</v>
      </c>
      <c r="C21" s="180">
        <v>19984394.920000002</v>
      </c>
      <c r="D21" s="180">
        <v>56181503.119999997</v>
      </c>
      <c r="E21" s="180">
        <v>3430071.07</v>
      </c>
      <c r="F21" s="180">
        <v>7050076.79</v>
      </c>
      <c r="G21" s="180">
        <v>4249711.04</v>
      </c>
    </row>
    <row r="22" spans="1:7" x14ac:dyDescent="0.25">
      <c r="A22" s="56" t="s">
        <v>575</v>
      </c>
      <c r="B22" s="180">
        <v>3371946.2</v>
      </c>
      <c r="C22" s="180">
        <v>13370146.57</v>
      </c>
      <c r="D22" s="180">
        <v>39320566</v>
      </c>
      <c r="E22" s="180">
        <v>15717864</v>
      </c>
      <c r="F22" s="180">
        <v>2028513.79</v>
      </c>
      <c r="G22" s="180">
        <v>50281591.189999998</v>
      </c>
    </row>
    <row r="23" spans="1:7" x14ac:dyDescent="0.25">
      <c r="A23" s="56" t="s">
        <v>467</v>
      </c>
      <c r="B23" s="180">
        <v>109529929.65000001</v>
      </c>
      <c r="C23" s="180">
        <v>114135475.20999999</v>
      </c>
      <c r="D23" s="180">
        <v>148927801.03</v>
      </c>
      <c r="E23" s="180">
        <v>50168276.009999998</v>
      </c>
      <c r="F23" s="180">
        <v>84255691.640000001</v>
      </c>
      <c r="G23" s="180">
        <v>164262626.06</v>
      </c>
    </row>
    <row r="24" spans="1:7" x14ac:dyDescent="0.25">
      <c r="A24" s="56" t="s">
        <v>468</v>
      </c>
      <c r="B24" s="180">
        <v>0</v>
      </c>
      <c r="C24" s="180">
        <v>0</v>
      </c>
      <c r="D24" s="180">
        <v>0</v>
      </c>
      <c r="E24" s="180">
        <v>0</v>
      </c>
      <c r="F24" s="180">
        <v>0</v>
      </c>
      <c r="G24" s="180">
        <v>0</v>
      </c>
    </row>
    <row r="25" spans="1:7" x14ac:dyDescent="0.25">
      <c r="A25" s="56" t="s">
        <v>472</v>
      </c>
      <c r="B25" s="180">
        <v>0</v>
      </c>
      <c r="C25" s="180">
        <v>0</v>
      </c>
      <c r="D25" s="180">
        <v>0</v>
      </c>
      <c r="E25" s="180">
        <v>0</v>
      </c>
      <c r="F25" s="180">
        <v>0</v>
      </c>
      <c r="G25" s="180">
        <v>0</v>
      </c>
    </row>
    <row r="26" spans="1:7" x14ac:dyDescent="0.25">
      <c r="A26" s="56" t="s">
        <v>470</v>
      </c>
      <c r="B26" s="180">
        <v>12372101.75</v>
      </c>
      <c r="C26" s="180">
        <v>9736645.6300000008</v>
      </c>
      <c r="D26" s="180">
        <v>14518510.359999999</v>
      </c>
      <c r="E26" s="180">
        <v>22276879.379999999</v>
      </c>
      <c r="F26" s="180">
        <v>16328214.01</v>
      </c>
      <c r="G26" s="180">
        <v>11585857.369999999</v>
      </c>
    </row>
    <row r="27" spans="1:7" x14ac:dyDescent="0.25">
      <c r="A27" s="42" t="s">
        <v>570</v>
      </c>
      <c r="B27" s="74"/>
      <c r="C27" s="74"/>
      <c r="D27" s="74"/>
      <c r="E27" s="74"/>
      <c r="F27" s="74"/>
      <c r="G27" s="74"/>
    </row>
    <row r="28" spans="1:7" ht="14.45" customHeight="1" x14ac:dyDescent="0.25">
      <c r="A28" s="3" t="s">
        <v>473</v>
      </c>
      <c r="B28" s="112">
        <f>B17+B6</f>
        <v>834970519.77999997</v>
      </c>
      <c r="C28" s="112">
        <f t="shared" ref="C28:G28" si="2">C17+C6</f>
        <v>766031100.78999996</v>
      </c>
      <c r="D28" s="112">
        <f t="shared" si="2"/>
        <v>852187855.4000001</v>
      </c>
      <c r="E28" s="112">
        <f t="shared" si="2"/>
        <v>832033161.18000007</v>
      </c>
      <c r="F28" s="112">
        <f t="shared" si="2"/>
        <v>838265180.96000004</v>
      </c>
      <c r="G28" s="112">
        <f t="shared" si="2"/>
        <v>901595371.18000007</v>
      </c>
    </row>
    <row r="29" spans="1:7" x14ac:dyDescent="0.25">
      <c r="A29" s="51"/>
      <c r="B29" s="51"/>
      <c r="C29" s="51"/>
      <c r="D29" s="51"/>
      <c r="E29" s="51"/>
      <c r="F29" s="51"/>
      <c r="G29" s="51"/>
    </row>
    <row r="31" spans="1:7" x14ac:dyDescent="0.25">
      <c r="A31" t="s">
        <v>582</v>
      </c>
    </row>
    <row r="32" spans="1:7" x14ac:dyDescent="0.25">
      <c r="A32" t="s">
        <v>583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65" orientation="landscape" horizontalDpi="1200" verticalDpi="1200" r:id="rId1"/>
  <ignoredErrors>
    <ignoredError sqref="B27:G27 C28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A13" sqref="A1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216" t="s">
        <v>503</v>
      </c>
      <c r="B1" s="208"/>
      <c r="C1" s="208"/>
      <c r="D1" s="208"/>
      <c r="E1" s="208"/>
      <c r="F1" s="208"/>
    </row>
    <row r="2" spans="1:6" x14ac:dyDescent="0.25">
      <c r="A2" s="228" t="str">
        <f>'Formato 1'!A2</f>
        <v>MUNICIPIO DE SALAMANCA, GUANAJUATO</v>
      </c>
      <c r="B2" s="229"/>
      <c r="C2" s="229"/>
      <c r="D2" s="229"/>
      <c r="E2" s="229"/>
      <c r="F2" s="230"/>
    </row>
    <row r="3" spans="1:6" x14ac:dyDescent="0.25">
      <c r="A3" s="225" t="s">
        <v>504</v>
      </c>
      <c r="B3" s="226"/>
      <c r="C3" s="226"/>
      <c r="D3" s="226"/>
      <c r="E3" s="226"/>
      <c r="F3" s="227"/>
    </row>
    <row r="4" spans="1:6" ht="30" x14ac:dyDescent="0.25">
      <c r="A4" s="132" t="s">
        <v>442</v>
      </c>
      <c r="B4" s="7" t="s">
        <v>505</v>
      </c>
      <c r="C4" s="30" t="s">
        <v>506</v>
      </c>
      <c r="D4" s="30" t="s">
        <v>507</v>
      </c>
      <c r="E4" s="30" t="s">
        <v>508</v>
      </c>
      <c r="F4" s="30" t="s">
        <v>509</v>
      </c>
    </row>
    <row r="5" spans="1:6" ht="15.75" customHeight="1" x14ac:dyDescent="0.25">
      <c r="A5" s="136" t="s">
        <v>510</v>
      </c>
      <c r="B5" s="141"/>
      <c r="C5" s="141"/>
      <c r="D5" s="141"/>
      <c r="E5" s="141"/>
      <c r="F5" s="141"/>
    </row>
    <row r="6" spans="1:6" ht="30" x14ac:dyDescent="0.25">
      <c r="A6" s="139" t="s">
        <v>511</v>
      </c>
      <c r="B6" s="138"/>
      <c r="C6" s="138"/>
      <c r="D6" s="138"/>
      <c r="E6" s="138"/>
      <c r="F6" s="138"/>
    </row>
    <row r="7" spans="1:6" ht="15.75" customHeight="1" x14ac:dyDescent="0.25">
      <c r="A7" s="139" t="s">
        <v>512</v>
      </c>
      <c r="B7" s="138"/>
      <c r="C7" s="138"/>
      <c r="D7" s="138"/>
      <c r="E7" s="138"/>
      <c r="F7" s="138"/>
    </row>
    <row r="8" spans="1:6" x14ac:dyDescent="0.25">
      <c r="A8" s="140"/>
      <c r="B8" s="138"/>
      <c r="C8" s="138"/>
      <c r="D8" s="138"/>
      <c r="E8" s="138"/>
      <c r="F8" s="138"/>
    </row>
    <row r="9" spans="1:6" x14ac:dyDescent="0.25">
      <c r="A9" s="145" t="s">
        <v>513</v>
      </c>
      <c r="B9" s="138"/>
      <c r="C9" s="138"/>
      <c r="D9" s="138"/>
      <c r="E9" s="138"/>
      <c r="F9" s="138"/>
    </row>
    <row r="10" spans="1:6" x14ac:dyDescent="0.25">
      <c r="A10" s="139" t="s">
        <v>514</v>
      </c>
      <c r="B10" s="148"/>
      <c r="C10" s="148"/>
      <c r="D10" s="148"/>
      <c r="E10" s="148"/>
      <c r="F10" s="148"/>
    </row>
    <row r="11" spans="1:6" ht="3" customHeight="1" x14ac:dyDescent="0.25">
      <c r="A11" s="64" t="s">
        <v>515</v>
      </c>
      <c r="B11" s="148"/>
      <c r="C11" s="148"/>
      <c r="D11" s="148"/>
      <c r="E11" s="148"/>
      <c r="F11" s="148"/>
    </row>
    <row r="12" spans="1:6" hidden="1" x14ac:dyDescent="0.25">
      <c r="A12" s="64" t="s">
        <v>516</v>
      </c>
      <c r="B12" s="148"/>
      <c r="C12" s="148"/>
      <c r="D12" s="148"/>
      <c r="E12" s="148"/>
      <c r="F12" s="148"/>
    </row>
    <row r="13" spans="1:6" ht="239.45" customHeight="1" x14ac:dyDescent="0.25">
      <c r="A13" s="64" t="s">
        <v>517</v>
      </c>
      <c r="B13" s="148"/>
      <c r="C13" s="148"/>
      <c r="D13" s="148"/>
      <c r="E13" s="148"/>
      <c r="F13" s="202" t="s">
        <v>625</v>
      </c>
    </row>
    <row r="14" spans="1:6" x14ac:dyDescent="0.25">
      <c r="A14" s="139" t="s">
        <v>518</v>
      </c>
      <c r="B14" s="148"/>
      <c r="C14" s="148"/>
      <c r="D14" s="148"/>
      <c r="E14" s="148"/>
      <c r="F14" s="148"/>
    </row>
    <row r="15" spans="1:6" x14ac:dyDescent="0.25">
      <c r="A15" s="64" t="s">
        <v>515</v>
      </c>
      <c r="B15" s="148"/>
      <c r="C15" s="148"/>
      <c r="D15" s="148"/>
      <c r="E15" s="148"/>
      <c r="F15" s="148"/>
    </row>
    <row r="16" spans="1:6" x14ac:dyDescent="0.25">
      <c r="A16" s="64" t="s">
        <v>516</v>
      </c>
      <c r="B16" s="149"/>
      <c r="C16" s="149"/>
      <c r="D16" s="149"/>
      <c r="E16" s="149"/>
      <c r="F16" s="149"/>
    </row>
    <row r="17" spans="1:6" x14ac:dyDescent="0.25">
      <c r="A17" s="64" t="s">
        <v>517</v>
      </c>
      <c r="B17" s="150"/>
      <c r="C17" s="150"/>
      <c r="D17" s="150"/>
      <c r="E17" s="150"/>
      <c r="F17" s="150"/>
    </row>
    <row r="18" spans="1:6" x14ac:dyDescent="0.25">
      <c r="A18" s="139" t="s">
        <v>519</v>
      </c>
      <c r="B18" s="150"/>
      <c r="C18" s="150"/>
      <c r="D18" s="150"/>
      <c r="E18" s="150"/>
      <c r="F18" s="150"/>
    </row>
    <row r="19" spans="1:6" x14ac:dyDescent="0.25">
      <c r="A19" s="139" t="s">
        <v>520</v>
      </c>
      <c r="B19" s="150"/>
      <c r="C19" s="150"/>
      <c r="D19" s="150"/>
      <c r="E19" s="150"/>
      <c r="F19" s="150"/>
    </row>
    <row r="20" spans="1:6" x14ac:dyDescent="0.25">
      <c r="A20" s="139" t="s">
        <v>521</v>
      </c>
      <c r="B20" s="151"/>
      <c r="C20" s="151"/>
      <c r="D20" s="151"/>
      <c r="E20" s="151"/>
      <c r="F20" s="151"/>
    </row>
    <row r="21" spans="1:6" x14ac:dyDescent="0.25">
      <c r="A21" s="139" t="s">
        <v>522</v>
      </c>
      <c r="B21" s="151"/>
      <c r="C21" s="151"/>
      <c r="D21" s="151"/>
      <c r="E21" s="151"/>
      <c r="F21" s="151"/>
    </row>
    <row r="22" spans="1:6" x14ac:dyDescent="0.25">
      <c r="A22" s="139" t="s">
        <v>523</v>
      </c>
      <c r="B22" s="151"/>
      <c r="C22" s="151"/>
      <c r="D22" s="151"/>
      <c r="E22" s="151"/>
      <c r="F22" s="151"/>
    </row>
    <row r="23" spans="1:6" x14ac:dyDescent="0.25">
      <c r="A23" s="139" t="s">
        <v>524</v>
      </c>
      <c r="B23" s="151"/>
      <c r="C23" s="151"/>
      <c r="D23" s="151"/>
      <c r="E23" s="151"/>
      <c r="F23" s="151"/>
    </row>
    <row r="24" spans="1:6" x14ac:dyDescent="0.25">
      <c r="A24" s="139" t="s">
        <v>525</v>
      </c>
      <c r="B24" s="143"/>
      <c r="C24" s="143"/>
      <c r="D24" s="143"/>
      <c r="E24" s="143"/>
      <c r="F24" s="143"/>
    </row>
    <row r="25" spans="1:6" x14ac:dyDescent="0.25">
      <c r="A25" s="139" t="s">
        <v>526</v>
      </c>
      <c r="B25" s="143"/>
      <c r="C25" s="143"/>
      <c r="D25" s="143"/>
      <c r="E25" s="143"/>
      <c r="F25" s="143"/>
    </row>
    <row r="26" spans="1:6" x14ac:dyDescent="0.25">
      <c r="A26" s="140"/>
      <c r="B26" s="144"/>
      <c r="C26" s="144"/>
      <c r="D26" s="144"/>
      <c r="E26" s="144"/>
      <c r="F26" s="144"/>
    </row>
    <row r="27" spans="1:6" ht="14.45" customHeight="1" x14ac:dyDescent="0.25">
      <c r="A27" s="145" t="s">
        <v>527</v>
      </c>
      <c r="B27" s="142"/>
      <c r="C27" s="142"/>
      <c r="D27" s="142"/>
      <c r="E27" s="142"/>
      <c r="F27" s="142"/>
    </row>
    <row r="28" spans="1:6" x14ac:dyDescent="0.25">
      <c r="A28" s="139" t="s">
        <v>528</v>
      </c>
      <c r="B28" s="84"/>
      <c r="C28" s="84"/>
      <c r="D28" s="84"/>
      <c r="E28" s="84"/>
      <c r="F28" s="84"/>
    </row>
    <row r="29" spans="1:6" x14ac:dyDescent="0.25">
      <c r="A29" s="135"/>
      <c r="B29" s="50"/>
      <c r="C29" s="50"/>
      <c r="D29" s="50"/>
      <c r="E29" s="50"/>
      <c r="F29" s="50"/>
    </row>
    <row r="30" spans="1:6" x14ac:dyDescent="0.25">
      <c r="A30" s="146" t="s">
        <v>529</v>
      </c>
      <c r="B30" s="50"/>
      <c r="C30" s="50"/>
      <c r="D30" s="50"/>
      <c r="E30" s="50"/>
      <c r="F30" s="50"/>
    </row>
    <row r="31" spans="1:6" x14ac:dyDescent="0.25">
      <c r="A31" s="147" t="s">
        <v>514</v>
      </c>
      <c r="B31" s="84"/>
      <c r="C31" s="84"/>
      <c r="D31" s="84"/>
      <c r="E31" s="84"/>
      <c r="F31" s="84"/>
    </row>
    <row r="32" spans="1:6" x14ac:dyDescent="0.25">
      <c r="A32" s="147" t="s">
        <v>518</v>
      </c>
      <c r="B32" s="84"/>
      <c r="C32" s="84"/>
      <c r="D32" s="84"/>
      <c r="E32" s="84"/>
      <c r="F32" s="84"/>
    </row>
    <row r="33" spans="1:6" x14ac:dyDescent="0.25">
      <c r="A33" s="147" t="s">
        <v>530</v>
      </c>
      <c r="B33" s="84"/>
      <c r="C33" s="84"/>
      <c r="D33" s="84"/>
      <c r="E33" s="84"/>
      <c r="F33" s="84"/>
    </row>
    <row r="34" spans="1:6" x14ac:dyDescent="0.25">
      <c r="A34" s="135"/>
      <c r="B34" s="50"/>
      <c r="C34" s="50"/>
      <c r="D34" s="50"/>
      <c r="E34" s="50"/>
      <c r="F34" s="50"/>
    </row>
    <row r="35" spans="1:6" x14ac:dyDescent="0.25">
      <c r="A35" s="146" t="s">
        <v>531</v>
      </c>
      <c r="B35" s="50"/>
      <c r="C35" s="50"/>
      <c r="D35" s="50"/>
      <c r="E35" s="50"/>
      <c r="F35" s="50"/>
    </row>
    <row r="36" spans="1:6" x14ac:dyDescent="0.25">
      <c r="A36" s="147" t="s">
        <v>532</v>
      </c>
      <c r="B36" s="50"/>
      <c r="C36" s="50"/>
      <c r="D36" s="50"/>
      <c r="E36" s="50"/>
      <c r="F36" s="50"/>
    </row>
    <row r="37" spans="1:6" x14ac:dyDescent="0.25">
      <c r="A37" s="147" t="s">
        <v>533</v>
      </c>
      <c r="B37" s="50"/>
      <c r="C37" s="50"/>
      <c r="D37" s="50"/>
      <c r="E37" s="50"/>
      <c r="F37" s="50"/>
    </row>
    <row r="38" spans="1:6" x14ac:dyDescent="0.25">
      <c r="A38" s="147" t="s">
        <v>534</v>
      </c>
      <c r="B38" s="50"/>
      <c r="C38" s="50"/>
      <c r="D38" s="50"/>
      <c r="E38" s="50"/>
      <c r="F38" s="50"/>
    </row>
    <row r="39" spans="1:6" x14ac:dyDescent="0.25">
      <c r="A39" s="135"/>
      <c r="B39" s="50"/>
      <c r="C39" s="50"/>
      <c r="D39" s="50"/>
      <c r="E39" s="50"/>
      <c r="F39" s="50"/>
    </row>
    <row r="40" spans="1:6" x14ac:dyDescent="0.25">
      <c r="A40" s="146" t="s">
        <v>535</v>
      </c>
      <c r="B40" s="50"/>
      <c r="C40" s="50"/>
      <c r="D40" s="50"/>
      <c r="E40" s="50"/>
      <c r="F40" s="50"/>
    </row>
    <row r="41" spans="1:6" x14ac:dyDescent="0.25">
      <c r="A41" s="135"/>
      <c r="B41" s="50"/>
      <c r="C41" s="50"/>
      <c r="D41" s="50"/>
      <c r="E41" s="50"/>
      <c r="F41" s="50"/>
    </row>
    <row r="42" spans="1:6" x14ac:dyDescent="0.25">
      <c r="A42" s="146" t="s">
        <v>536</v>
      </c>
      <c r="B42" s="50"/>
      <c r="C42" s="50"/>
      <c r="D42" s="50"/>
      <c r="E42" s="50"/>
      <c r="F42" s="50"/>
    </row>
    <row r="43" spans="1:6" x14ac:dyDescent="0.25">
      <c r="A43" s="147" t="s">
        <v>537</v>
      </c>
      <c r="B43" s="84"/>
      <c r="C43" s="84"/>
      <c r="D43" s="84"/>
      <c r="E43" s="84"/>
      <c r="F43" s="84"/>
    </row>
    <row r="44" spans="1:6" x14ac:dyDescent="0.25">
      <c r="A44" s="147" t="s">
        <v>538</v>
      </c>
      <c r="B44" s="84"/>
      <c r="C44" s="84"/>
      <c r="D44" s="84"/>
      <c r="E44" s="84"/>
      <c r="F44" s="84"/>
    </row>
    <row r="45" spans="1:6" x14ac:dyDescent="0.25">
      <c r="A45" s="147" t="s">
        <v>539</v>
      </c>
      <c r="B45" s="84"/>
      <c r="C45" s="84"/>
      <c r="D45" s="84"/>
      <c r="E45" s="84"/>
      <c r="F45" s="84"/>
    </row>
    <row r="46" spans="1:6" x14ac:dyDescent="0.25">
      <c r="A46" s="135"/>
      <c r="B46" s="50"/>
      <c r="C46" s="50"/>
      <c r="D46" s="50"/>
      <c r="E46" s="50"/>
      <c r="F46" s="50"/>
    </row>
    <row r="47" spans="1:6" ht="30" x14ac:dyDescent="0.25">
      <c r="A47" s="146" t="s">
        <v>540</v>
      </c>
      <c r="B47" s="50"/>
      <c r="C47" s="50"/>
      <c r="D47" s="50"/>
      <c r="E47" s="50"/>
      <c r="F47" s="50"/>
    </row>
    <row r="48" spans="1:6" x14ac:dyDescent="0.25">
      <c r="A48" s="147" t="s">
        <v>538</v>
      </c>
      <c r="B48" s="84"/>
      <c r="C48" s="84"/>
      <c r="D48" s="84"/>
      <c r="E48" s="84"/>
      <c r="F48" s="84"/>
    </row>
    <row r="49" spans="1:6" x14ac:dyDescent="0.25">
      <c r="A49" s="147" t="s">
        <v>539</v>
      </c>
      <c r="B49" s="84"/>
      <c r="C49" s="84"/>
      <c r="D49" s="84"/>
      <c r="E49" s="84"/>
      <c r="F49" s="84"/>
    </row>
    <row r="50" spans="1:6" x14ac:dyDescent="0.25">
      <c r="A50" s="135"/>
      <c r="B50" s="50"/>
      <c r="C50" s="50"/>
      <c r="D50" s="50"/>
      <c r="E50" s="50"/>
      <c r="F50" s="50"/>
    </row>
    <row r="51" spans="1:6" x14ac:dyDescent="0.25">
      <c r="A51" s="146" t="s">
        <v>541</v>
      </c>
      <c r="B51" s="50"/>
      <c r="C51" s="50"/>
      <c r="D51" s="50"/>
      <c r="E51" s="50"/>
      <c r="F51" s="50"/>
    </row>
    <row r="52" spans="1:6" x14ac:dyDescent="0.25">
      <c r="A52" s="147" t="s">
        <v>538</v>
      </c>
      <c r="B52" s="84"/>
      <c r="C52" s="84"/>
      <c r="D52" s="84"/>
      <c r="E52" s="84"/>
      <c r="F52" s="84"/>
    </row>
    <row r="53" spans="1:6" x14ac:dyDescent="0.25">
      <c r="A53" s="147" t="s">
        <v>539</v>
      </c>
      <c r="B53" s="84"/>
      <c r="C53" s="84"/>
      <c r="D53" s="84"/>
      <c r="E53" s="84"/>
      <c r="F53" s="84"/>
    </row>
    <row r="54" spans="1:6" x14ac:dyDescent="0.25">
      <c r="A54" s="147" t="s">
        <v>542</v>
      </c>
      <c r="B54" s="84"/>
      <c r="C54" s="84"/>
      <c r="D54" s="84"/>
      <c r="E54" s="84"/>
      <c r="F54" s="84"/>
    </row>
    <row r="55" spans="1:6" x14ac:dyDescent="0.25">
      <c r="A55" s="135"/>
      <c r="B55" s="50"/>
      <c r="C55" s="50"/>
      <c r="D55" s="50"/>
      <c r="E55" s="50"/>
      <c r="F55" s="50"/>
    </row>
    <row r="56" spans="1:6" x14ac:dyDescent="0.25">
      <c r="A56" s="146" t="s">
        <v>543</v>
      </c>
      <c r="B56" s="50"/>
      <c r="C56" s="50"/>
      <c r="D56" s="50"/>
      <c r="E56" s="50"/>
      <c r="F56" s="50"/>
    </row>
    <row r="57" spans="1:6" x14ac:dyDescent="0.25">
      <c r="A57" s="147" t="s">
        <v>538</v>
      </c>
      <c r="B57" s="84"/>
      <c r="C57" s="84"/>
      <c r="D57" s="84"/>
      <c r="E57" s="84"/>
      <c r="F57" s="84"/>
    </row>
    <row r="58" spans="1:6" x14ac:dyDescent="0.25">
      <c r="A58" s="147" t="s">
        <v>539</v>
      </c>
      <c r="B58" s="84"/>
      <c r="C58" s="84"/>
      <c r="D58" s="84"/>
      <c r="E58" s="84"/>
      <c r="F58" s="84"/>
    </row>
    <row r="59" spans="1:6" x14ac:dyDescent="0.25">
      <c r="A59" s="135"/>
      <c r="B59" s="50"/>
      <c r="C59" s="50"/>
      <c r="D59" s="50"/>
      <c r="E59" s="50"/>
      <c r="F59" s="50"/>
    </row>
    <row r="60" spans="1:6" x14ac:dyDescent="0.25">
      <c r="A60" s="146" t="s">
        <v>544</v>
      </c>
      <c r="B60" s="50"/>
      <c r="C60" s="50"/>
      <c r="D60" s="50"/>
      <c r="E60" s="50"/>
      <c r="F60" s="50"/>
    </row>
    <row r="61" spans="1:6" x14ac:dyDescent="0.25">
      <c r="A61" s="147" t="s">
        <v>545</v>
      </c>
      <c r="B61" s="134"/>
      <c r="C61" s="134"/>
      <c r="D61" s="134"/>
      <c r="E61" s="134"/>
      <c r="F61" s="134"/>
    </row>
    <row r="62" spans="1:6" x14ac:dyDescent="0.25">
      <c r="A62" s="147" t="s">
        <v>546</v>
      </c>
      <c r="B62" s="152"/>
      <c r="C62" s="152"/>
      <c r="D62" s="152"/>
      <c r="E62" s="152"/>
      <c r="F62" s="152"/>
    </row>
    <row r="63" spans="1:6" x14ac:dyDescent="0.25">
      <c r="A63" s="135"/>
      <c r="B63" s="134"/>
      <c r="C63" s="134"/>
      <c r="D63" s="134"/>
      <c r="E63" s="134"/>
      <c r="F63" s="134"/>
    </row>
    <row r="64" spans="1:6" x14ac:dyDescent="0.25">
      <c r="A64" s="146" t="s">
        <v>547</v>
      </c>
      <c r="B64" s="134"/>
      <c r="C64" s="134"/>
      <c r="D64" s="134"/>
      <c r="E64" s="134"/>
      <c r="F64" s="134"/>
    </row>
    <row r="65" spans="1:6" x14ac:dyDescent="0.25">
      <c r="A65" s="147" t="s">
        <v>548</v>
      </c>
      <c r="B65" s="134"/>
      <c r="C65" s="134"/>
      <c r="D65" s="134"/>
      <c r="E65" s="134"/>
      <c r="F65" s="134"/>
    </row>
    <row r="66" spans="1:6" x14ac:dyDescent="0.25">
      <c r="A66" s="147" t="s">
        <v>549</v>
      </c>
      <c r="B66" s="135"/>
      <c r="C66" s="50"/>
      <c r="D66" s="135"/>
      <c r="E66" s="135"/>
      <c r="F66" s="135"/>
    </row>
    <row r="67" spans="1:6" x14ac:dyDescent="0.25">
      <c r="A67" s="51"/>
      <c r="B67" s="51"/>
      <c r="C67" s="51"/>
      <c r="D67" s="51"/>
      <c r="E67" s="51"/>
      <c r="F67" s="51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70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6" customWidth="1"/>
    <col min="2" max="3" width="16.42578125" style="66" customWidth="1"/>
    <col min="4" max="4" width="16.28515625" style="66" customWidth="1"/>
    <col min="5" max="5" width="17" style="66" customWidth="1"/>
    <col min="6" max="6" width="14.7109375" style="66" customWidth="1"/>
    <col min="7" max="7" width="15.5703125" style="66" customWidth="1"/>
    <col min="8" max="163" width="11.5703125" style="66"/>
    <col min="164" max="164" width="47.7109375" style="66" customWidth="1"/>
    <col min="165" max="166" width="16.42578125" style="66" customWidth="1"/>
    <col min="167" max="167" width="16.28515625" style="66" customWidth="1"/>
    <col min="168" max="168" width="17" style="66" customWidth="1"/>
    <col min="169" max="169" width="14.7109375" style="66" customWidth="1"/>
    <col min="170" max="170" width="15.5703125" style="66" customWidth="1"/>
    <col min="171" max="419" width="11.5703125" style="66"/>
    <col min="420" max="420" width="47.7109375" style="66" customWidth="1"/>
    <col min="421" max="422" width="16.42578125" style="66" customWidth="1"/>
    <col min="423" max="423" width="16.28515625" style="66" customWidth="1"/>
    <col min="424" max="424" width="17" style="66" customWidth="1"/>
    <col min="425" max="425" width="14.7109375" style="66" customWidth="1"/>
    <col min="426" max="426" width="15.5703125" style="66" customWidth="1"/>
    <col min="427" max="675" width="11.5703125" style="66"/>
    <col min="676" max="676" width="47.7109375" style="66" customWidth="1"/>
    <col min="677" max="678" width="16.42578125" style="66" customWidth="1"/>
    <col min="679" max="679" width="16.28515625" style="66" customWidth="1"/>
    <col min="680" max="680" width="17" style="66" customWidth="1"/>
    <col min="681" max="681" width="14.7109375" style="66" customWidth="1"/>
    <col min="682" max="682" width="15.5703125" style="66" customWidth="1"/>
    <col min="683" max="931" width="11.5703125" style="66"/>
    <col min="932" max="932" width="47.7109375" style="66" customWidth="1"/>
    <col min="933" max="934" width="16.42578125" style="66" customWidth="1"/>
    <col min="935" max="935" width="16.28515625" style="66" customWidth="1"/>
    <col min="936" max="936" width="17" style="66" customWidth="1"/>
    <col min="937" max="937" width="14.7109375" style="66" customWidth="1"/>
    <col min="938" max="938" width="15.5703125" style="66" customWidth="1"/>
    <col min="939" max="1187" width="11.5703125" style="66"/>
    <col min="1188" max="1188" width="47.7109375" style="66" customWidth="1"/>
    <col min="1189" max="1190" width="16.42578125" style="66" customWidth="1"/>
    <col min="1191" max="1191" width="16.28515625" style="66" customWidth="1"/>
    <col min="1192" max="1192" width="17" style="66" customWidth="1"/>
    <col min="1193" max="1193" width="14.7109375" style="66" customWidth="1"/>
    <col min="1194" max="1194" width="15.5703125" style="66" customWidth="1"/>
    <col min="1195" max="1443" width="11.5703125" style="66"/>
    <col min="1444" max="1444" width="47.7109375" style="66" customWidth="1"/>
    <col min="1445" max="1446" width="16.42578125" style="66" customWidth="1"/>
    <col min="1447" max="1447" width="16.28515625" style="66" customWidth="1"/>
    <col min="1448" max="1448" width="17" style="66" customWidth="1"/>
    <col min="1449" max="1449" width="14.7109375" style="66" customWidth="1"/>
    <col min="1450" max="1450" width="15.5703125" style="66" customWidth="1"/>
    <col min="1451" max="1699" width="11.5703125" style="66"/>
    <col min="1700" max="1700" width="47.7109375" style="66" customWidth="1"/>
    <col min="1701" max="1702" width="16.42578125" style="66" customWidth="1"/>
    <col min="1703" max="1703" width="16.28515625" style="66" customWidth="1"/>
    <col min="1704" max="1704" width="17" style="66" customWidth="1"/>
    <col min="1705" max="1705" width="14.7109375" style="66" customWidth="1"/>
    <col min="1706" max="1706" width="15.5703125" style="66" customWidth="1"/>
    <col min="1707" max="1955" width="11.5703125" style="66"/>
    <col min="1956" max="1956" width="47.7109375" style="66" customWidth="1"/>
    <col min="1957" max="1958" width="16.42578125" style="66" customWidth="1"/>
    <col min="1959" max="1959" width="16.28515625" style="66" customWidth="1"/>
    <col min="1960" max="1960" width="17" style="66" customWidth="1"/>
    <col min="1961" max="1961" width="14.7109375" style="66" customWidth="1"/>
    <col min="1962" max="1962" width="15.5703125" style="66" customWidth="1"/>
    <col min="1963" max="2211" width="11.5703125" style="66"/>
    <col min="2212" max="2212" width="47.7109375" style="66" customWidth="1"/>
    <col min="2213" max="2214" width="16.42578125" style="66" customWidth="1"/>
    <col min="2215" max="2215" width="16.28515625" style="66" customWidth="1"/>
    <col min="2216" max="2216" width="17" style="66" customWidth="1"/>
    <col min="2217" max="2217" width="14.7109375" style="66" customWidth="1"/>
    <col min="2218" max="2218" width="15.5703125" style="66" customWidth="1"/>
    <col min="2219" max="2467" width="11.5703125" style="66"/>
    <col min="2468" max="2468" width="47.7109375" style="66" customWidth="1"/>
    <col min="2469" max="2470" width="16.42578125" style="66" customWidth="1"/>
    <col min="2471" max="2471" width="16.28515625" style="66" customWidth="1"/>
    <col min="2472" max="2472" width="17" style="66" customWidth="1"/>
    <col min="2473" max="2473" width="14.7109375" style="66" customWidth="1"/>
    <col min="2474" max="2474" width="15.5703125" style="66" customWidth="1"/>
    <col min="2475" max="2723" width="11.5703125" style="66"/>
    <col min="2724" max="2724" width="47.7109375" style="66" customWidth="1"/>
    <col min="2725" max="2726" width="16.42578125" style="66" customWidth="1"/>
    <col min="2727" max="2727" width="16.28515625" style="66" customWidth="1"/>
    <col min="2728" max="2728" width="17" style="66" customWidth="1"/>
    <col min="2729" max="2729" width="14.7109375" style="66" customWidth="1"/>
    <col min="2730" max="2730" width="15.5703125" style="66" customWidth="1"/>
    <col min="2731" max="2979" width="11.5703125" style="66"/>
    <col min="2980" max="2980" width="47.7109375" style="66" customWidth="1"/>
    <col min="2981" max="2982" width="16.42578125" style="66" customWidth="1"/>
    <col min="2983" max="2983" width="16.28515625" style="66" customWidth="1"/>
    <col min="2984" max="2984" width="17" style="66" customWidth="1"/>
    <col min="2985" max="2985" width="14.7109375" style="66" customWidth="1"/>
    <col min="2986" max="2986" width="15.5703125" style="66" customWidth="1"/>
    <col min="2987" max="3235" width="11.5703125" style="66"/>
    <col min="3236" max="3236" width="47.7109375" style="66" customWidth="1"/>
    <col min="3237" max="3238" width="16.42578125" style="66" customWidth="1"/>
    <col min="3239" max="3239" width="16.28515625" style="66" customWidth="1"/>
    <col min="3240" max="3240" width="17" style="66" customWidth="1"/>
    <col min="3241" max="3241" width="14.7109375" style="66" customWidth="1"/>
    <col min="3242" max="3242" width="15.5703125" style="66" customWidth="1"/>
    <col min="3243" max="3491" width="11.5703125" style="66"/>
    <col min="3492" max="3492" width="47.7109375" style="66" customWidth="1"/>
    <col min="3493" max="3494" width="16.42578125" style="66" customWidth="1"/>
    <col min="3495" max="3495" width="16.28515625" style="66" customWidth="1"/>
    <col min="3496" max="3496" width="17" style="66" customWidth="1"/>
    <col min="3497" max="3497" width="14.7109375" style="66" customWidth="1"/>
    <col min="3498" max="3498" width="15.5703125" style="66" customWidth="1"/>
    <col min="3499" max="3747" width="11.5703125" style="66"/>
    <col min="3748" max="3748" width="47.7109375" style="66" customWidth="1"/>
    <col min="3749" max="3750" width="16.42578125" style="66" customWidth="1"/>
    <col min="3751" max="3751" width="16.28515625" style="66" customWidth="1"/>
    <col min="3752" max="3752" width="17" style="66" customWidth="1"/>
    <col min="3753" max="3753" width="14.7109375" style="66" customWidth="1"/>
    <col min="3754" max="3754" width="15.5703125" style="66" customWidth="1"/>
    <col min="3755" max="4003" width="11.5703125" style="66"/>
    <col min="4004" max="4004" width="47.7109375" style="66" customWidth="1"/>
    <col min="4005" max="4006" width="16.42578125" style="66" customWidth="1"/>
    <col min="4007" max="4007" width="16.28515625" style="66" customWidth="1"/>
    <col min="4008" max="4008" width="17" style="66" customWidth="1"/>
    <col min="4009" max="4009" width="14.7109375" style="66" customWidth="1"/>
    <col min="4010" max="4010" width="15.5703125" style="66" customWidth="1"/>
    <col min="4011" max="4259" width="11.5703125" style="66"/>
    <col min="4260" max="4260" width="47.7109375" style="66" customWidth="1"/>
    <col min="4261" max="4262" width="16.42578125" style="66" customWidth="1"/>
    <col min="4263" max="4263" width="16.28515625" style="66" customWidth="1"/>
    <col min="4264" max="4264" width="17" style="66" customWidth="1"/>
    <col min="4265" max="4265" width="14.7109375" style="66" customWidth="1"/>
    <col min="4266" max="4266" width="15.5703125" style="66" customWidth="1"/>
    <col min="4267" max="4515" width="11.5703125" style="66"/>
    <col min="4516" max="4516" width="47.7109375" style="66" customWidth="1"/>
    <col min="4517" max="4518" width="16.42578125" style="66" customWidth="1"/>
    <col min="4519" max="4519" width="16.28515625" style="66" customWidth="1"/>
    <col min="4520" max="4520" width="17" style="66" customWidth="1"/>
    <col min="4521" max="4521" width="14.7109375" style="66" customWidth="1"/>
    <col min="4522" max="4522" width="15.5703125" style="66" customWidth="1"/>
    <col min="4523" max="4771" width="11.5703125" style="66"/>
    <col min="4772" max="4772" width="47.7109375" style="66" customWidth="1"/>
    <col min="4773" max="4774" width="16.42578125" style="66" customWidth="1"/>
    <col min="4775" max="4775" width="16.28515625" style="66" customWidth="1"/>
    <col min="4776" max="4776" width="17" style="66" customWidth="1"/>
    <col min="4777" max="4777" width="14.7109375" style="66" customWidth="1"/>
    <col min="4778" max="4778" width="15.5703125" style="66" customWidth="1"/>
    <col min="4779" max="5027" width="11.5703125" style="66"/>
    <col min="5028" max="5028" width="47.7109375" style="66" customWidth="1"/>
    <col min="5029" max="5030" width="16.42578125" style="66" customWidth="1"/>
    <col min="5031" max="5031" width="16.28515625" style="66" customWidth="1"/>
    <col min="5032" max="5032" width="17" style="66" customWidth="1"/>
    <col min="5033" max="5033" width="14.7109375" style="66" customWidth="1"/>
    <col min="5034" max="5034" width="15.5703125" style="66" customWidth="1"/>
    <col min="5035" max="5283" width="11.5703125" style="66"/>
    <col min="5284" max="5284" width="47.7109375" style="66" customWidth="1"/>
    <col min="5285" max="5286" width="16.42578125" style="66" customWidth="1"/>
    <col min="5287" max="5287" width="16.28515625" style="66" customWidth="1"/>
    <col min="5288" max="5288" width="17" style="66" customWidth="1"/>
    <col min="5289" max="5289" width="14.7109375" style="66" customWidth="1"/>
    <col min="5290" max="5290" width="15.5703125" style="66" customWidth="1"/>
    <col min="5291" max="5539" width="11.5703125" style="66"/>
    <col min="5540" max="5540" width="47.7109375" style="66" customWidth="1"/>
    <col min="5541" max="5542" width="16.42578125" style="66" customWidth="1"/>
    <col min="5543" max="5543" width="16.28515625" style="66" customWidth="1"/>
    <col min="5544" max="5544" width="17" style="66" customWidth="1"/>
    <col min="5545" max="5545" width="14.7109375" style="66" customWidth="1"/>
    <col min="5546" max="5546" width="15.5703125" style="66" customWidth="1"/>
    <col min="5547" max="5795" width="11.5703125" style="66"/>
    <col min="5796" max="5796" width="47.7109375" style="66" customWidth="1"/>
    <col min="5797" max="5798" width="16.42578125" style="66" customWidth="1"/>
    <col min="5799" max="5799" width="16.28515625" style="66" customWidth="1"/>
    <col min="5800" max="5800" width="17" style="66" customWidth="1"/>
    <col min="5801" max="5801" width="14.7109375" style="66" customWidth="1"/>
    <col min="5802" max="5802" width="15.5703125" style="66" customWidth="1"/>
    <col min="5803" max="6051" width="11.5703125" style="66"/>
    <col min="6052" max="6052" width="47.7109375" style="66" customWidth="1"/>
    <col min="6053" max="6054" width="16.42578125" style="66" customWidth="1"/>
    <col min="6055" max="6055" width="16.28515625" style="66" customWidth="1"/>
    <col min="6056" max="6056" width="17" style="66" customWidth="1"/>
    <col min="6057" max="6057" width="14.7109375" style="66" customWidth="1"/>
    <col min="6058" max="6058" width="15.5703125" style="66" customWidth="1"/>
    <col min="6059" max="6307" width="11.5703125" style="66"/>
    <col min="6308" max="6308" width="47.7109375" style="66" customWidth="1"/>
    <col min="6309" max="6310" width="16.42578125" style="66" customWidth="1"/>
    <col min="6311" max="6311" width="16.28515625" style="66" customWidth="1"/>
    <col min="6312" max="6312" width="17" style="66" customWidth="1"/>
    <col min="6313" max="6313" width="14.7109375" style="66" customWidth="1"/>
    <col min="6314" max="6314" width="15.5703125" style="66" customWidth="1"/>
    <col min="6315" max="6563" width="11.5703125" style="66"/>
    <col min="6564" max="6564" width="47.7109375" style="66" customWidth="1"/>
    <col min="6565" max="6566" width="16.42578125" style="66" customWidth="1"/>
    <col min="6567" max="6567" width="16.28515625" style="66" customWidth="1"/>
    <col min="6568" max="6568" width="17" style="66" customWidth="1"/>
    <col min="6569" max="6569" width="14.7109375" style="66" customWidth="1"/>
    <col min="6570" max="6570" width="15.5703125" style="66" customWidth="1"/>
    <col min="6571" max="6819" width="11.5703125" style="66"/>
    <col min="6820" max="6820" width="47.7109375" style="66" customWidth="1"/>
    <col min="6821" max="6822" width="16.42578125" style="66" customWidth="1"/>
    <col min="6823" max="6823" width="16.28515625" style="66" customWidth="1"/>
    <col min="6824" max="6824" width="17" style="66" customWidth="1"/>
    <col min="6825" max="6825" width="14.7109375" style="66" customWidth="1"/>
    <col min="6826" max="6826" width="15.5703125" style="66" customWidth="1"/>
    <col min="6827" max="7075" width="11.5703125" style="66"/>
    <col min="7076" max="7076" width="47.7109375" style="66" customWidth="1"/>
    <col min="7077" max="7078" width="16.42578125" style="66" customWidth="1"/>
    <col min="7079" max="7079" width="16.28515625" style="66" customWidth="1"/>
    <col min="7080" max="7080" width="17" style="66" customWidth="1"/>
    <col min="7081" max="7081" width="14.7109375" style="66" customWidth="1"/>
    <col min="7082" max="7082" width="15.5703125" style="66" customWidth="1"/>
    <col min="7083" max="7331" width="11.5703125" style="66"/>
    <col min="7332" max="7332" width="47.7109375" style="66" customWidth="1"/>
    <col min="7333" max="7334" width="16.42578125" style="66" customWidth="1"/>
    <col min="7335" max="7335" width="16.28515625" style="66" customWidth="1"/>
    <col min="7336" max="7336" width="17" style="66" customWidth="1"/>
    <col min="7337" max="7337" width="14.7109375" style="66" customWidth="1"/>
    <col min="7338" max="7338" width="15.5703125" style="66" customWidth="1"/>
    <col min="7339" max="7587" width="11.5703125" style="66"/>
    <col min="7588" max="7588" width="47.7109375" style="66" customWidth="1"/>
    <col min="7589" max="7590" width="16.42578125" style="66" customWidth="1"/>
    <col min="7591" max="7591" width="16.28515625" style="66" customWidth="1"/>
    <col min="7592" max="7592" width="17" style="66" customWidth="1"/>
    <col min="7593" max="7593" width="14.7109375" style="66" customWidth="1"/>
    <col min="7594" max="7594" width="15.5703125" style="66" customWidth="1"/>
    <col min="7595" max="7843" width="11.5703125" style="66"/>
    <col min="7844" max="7844" width="47.7109375" style="66" customWidth="1"/>
    <col min="7845" max="7846" width="16.42578125" style="66" customWidth="1"/>
    <col min="7847" max="7847" width="16.28515625" style="66" customWidth="1"/>
    <col min="7848" max="7848" width="17" style="66" customWidth="1"/>
    <col min="7849" max="7849" width="14.7109375" style="66" customWidth="1"/>
    <col min="7850" max="7850" width="15.5703125" style="66" customWidth="1"/>
    <col min="7851" max="8099" width="11.5703125" style="66"/>
    <col min="8100" max="8100" width="47.7109375" style="66" customWidth="1"/>
    <col min="8101" max="8102" width="16.42578125" style="66" customWidth="1"/>
    <col min="8103" max="8103" width="16.28515625" style="66" customWidth="1"/>
    <col min="8104" max="8104" width="17" style="66" customWidth="1"/>
    <col min="8105" max="8105" width="14.7109375" style="66" customWidth="1"/>
    <col min="8106" max="8106" width="15.5703125" style="66" customWidth="1"/>
    <col min="8107" max="8355" width="11.5703125" style="66"/>
    <col min="8356" max="8356" width="47.7109375" style="66" customWidth="1"/>
    <col min="8357" max="8358" width="16.42578125" style="66" customWidth="1"/>
    <col min="8359" max="8359" width="16.28515625" style="66" customWidth="1"/>
    <col min="8360" max="8360" width="17" style="66" customWidth="1"/>
    <col min="8361" max="8361" width="14.7109375" style="66" customWidth="1"/>
    <col min="8362" max="8362" width="15.5703125" style="66" customWidth="1"/>
    <col min="8363" max="8611" width="11.5703125" style="66"/>
    <col min="8612" max="8612" width="47.7109375" style="66" customWidth="1"/>
    <col min="8613" max="8614" width="16.42578125" style="66" customWidth="1"/>
    <col min="8615" max="8615" width="16.28515625" style="66" customWidth="1"/>
    <col min="8616" max="8616" width="17" style="66" customWidth="1"/>
    <col min="8617" max="8617" width="14.7109375" style="66" customWidth="1"/>
    <col min="8618" max="8618" width="15.5703125" style="66" customWidth="1"/>
    <col min="8619" max="8867" width="11.5703125" style="66"/>
    <col min="8868" max="8868" width="47.7109375" style="66" customWidth="1"/>
    <col min="8869" max="8870" width="16.42578125" style="66" customWidth="1"/>
    <col min="8871" max="8871" width="16.28515625" style="66" customWidth="1"/>
    <col min="8872" max="8872" width="17" style="66" customWidth="1"/>
    <col min="8873" max="8873" width="14.7109375" style="66" customWidth="1"/>
    <col min="8874" max="8874" width="15.5703125" style="66" customWidth="1"/>
    <col min="8875" max="9123" width="11.5703125" style="66"/>
    <col min="9124" max="9124" width="47.7109375" style="66" customWidth="1"/>
    <col min="9125" max="9126" width="16.42578125" style="66" customWidth="1"/>
    <col min="9127" max="9127" width="16.28515625" style="66" customWidth="1"/>
    <col min="9128" max="9128" width="17" style="66" customWidth="1"/>
    <col min="9129" max="9129" width="14.7109375" style="66" customWidth="1"/>
    <col min="9130" max="9130" width="15.5703125" style="66" customWidth="1"/>
    <col min="9131" max="9379" width="11.5703125" style="66"/>
    <col min="9380" max="9380" width="47.7109375" style="66" customWidth="1"/>
    <col min="9381" max="9382" width="16.42578125" style="66" customWidth="1"/>
    <col min="9383" max="9383" width="16.28515625" style="66" customWidth="1"/>
    <col min="9384" max="9384" width="17" style="66" customWidth="1"/>
    <col min="9385" max="9385" width="14.7109375" style="66" customWidth="1"/>
    <col min="9386" max="9386" width="15.5703125" style="66" customWidth="1"/>
    <col min="9387" max="9635" width="11.5703125" style="66"/>
    <col min="9636" max="9636" width="47.7109375" style="66" customWidth="1"/>
    <col min="9637" max="9638" width="16.42578125" style="66" customWidth="1"/>
    <col min="9639" max="9639" width="16.28515625" style="66" customWidth="1"/>
    <col min="9640" max="9640" width="17" style="66" customWidth="1"/>
    <col min="9641" max="9641" width="14.7109375" style="66" customWidth="1"/>
    <col min="9642" max="9642" width="15.5703125" style="66" customWidth="1"/>
    <col min="9643" max="9891" width="11.5703125" style="66"/>
    <col min="9892" max="9892" width="47.7109375" style="66" customWidth="1"/>
    <col min="9893" max="9894" width="16.42578125" style="66" customWidth="1"/>
    <col min="9895" max="9895" width="16.28515625" style="66" customWidth="1"/>
    <col min="9896" max="9896" width="17" style="66" customWidth="1"/>
    <col min="9897" max="9897" width="14.7109375" style="66" customWidth="1"/>
    <col min="9898" max="9898" width="15.5703125" style="66" customWidth="1"/>
    <col min="9899" max="10147" width="11.5703125" style="66"/>
    <col min="10148" max="10148" width="47.7109375" style="66" customWidth="1"/>
    <col min="10149" max="10150" width="16.42578125" style="66" customWidth="1"/>
    <col min="10151" max="10151" width="16.28515625" style="66" customWidth="1"/>
    <col min="10152" max="10152" width="17" style="66" customWidth="1"/>
    <col min="10153" max="10153" width="14.7109375" style="66" customWidth="1"/>
    <col min="10154" max="10154" width="15.5703125" style="66" customWidth="1"/>
    <col min="10155" max="10403" width="11.5703125" style="66"/>
    <col min="10404" max="10404" width="47.7109375" style="66" customWidth="1"/>
    <col min="10405" max="10406" width="16.42578125" style="66" customWidth="1"/>
    <col min="10407" max="10407" width="16.28515625" style="66" customWidth="1"/>
    <col min="10408" max="10408" width="17" style="66" customWidth="1"/>
    <col min="10409" max="10409" width="14.7109375" style="66" customWidth="1"/>
    <col min="10410" max="10410" width="15.5703125" style="66" customWidth="1"/>
    <col min="10411" max="10659" width="11.5703125" style="66"/>
    <col min="10660" max="10660" width="47.7109375" style="66" customWidth="1"/>
    <col min="10661" max="10662" width="16.42578125" style="66" customWidth="1"/>
    <col min="10663" max="10663" width="16.28515625" style="66" customWidth="1"/>
    <col min="10664" max="10664" width="17" style="66" customWidth="1"/>
    <col min="10665" max="10665" width="14.7109375" style="66" customWidth="1"/>
    <col min="10666" max="10666" width="15.5703125" style="66" customWidth="1"/>
    <col min="10667" max="10915" width="11.5703125" style="66"/>
    <col min="10916" max="10916" width="47.7109375" style="66" customWidth="1"/>
    <col min="10917" max="10918" width="16.42578125" style="66" customWidth="1"/>
    <col min="10919" max="10919" width="16.28515625" style="66" customWidth="1"/>
    <col min="10920" max="10920" width="17" style="66" customWidth="1"/>
    <col min="10921" max="10921" width="14.7109375" style="66" customWidth="1"/>
    <col min="10922" max="10922" width="15.5703125" style="66" customWidth="1"/>
    <col min="10923" max="11171" width="11.5703125" style="66"/>
    <col min="11172" max="11172" width="47.7109375" style="66" customWidth="1"/>
    <col min="11173" max="11174" width="16.42578125" style="66" customWidth="1"/>
    <col min="11175" max="11175" width="16.28515625" style="66" customWidth="1"/>
    <col min="11176" max="11176" width="17" style="66" customWidth="1"/>
    <col min="11177" max="11177" width="14.7109375" style="66" customWidth="1"/>
    <col min="11178" max="11178" width="15.5703125" style="66" customWidth="1"/>
    <col min="11179" max="11427" width="11.5703125" style="66"/>
    <col min="11428" max="11428" width="47.7109375" style="66" customWidth="1"/>
    <col min="11429" max="11430" width="16.42578125" style="66" customWidth="1"/>
    <col min="11431" max="11431" width="16.28515625" style="66" customWidth="1"/>
    <col min="11432" max="11432" width="17" style="66" customWidth="1"/>
    <col min="11433" max="11433" width="14.7109375" style="66" customWidth="1"/>
    <col min="11434" max="11434" width="15.5703125" style="66" customWidth="1"/>
    <col min="11435" max="11683" width="11.5703125" style="66"/>
    <col min="11684" max="11684" width="47.7109375" style="66" customWidth="1"/>
    <col min="11685" max="11686" width="16.42578125" style="66" customWidth="1"/>
    <col min="11687" max="11687" width="16.28515625" style="66" customWidth="1"/>
    <col min="11688" max="11688" width="17" style="66" customWidth="1"/>
    <col min="11689" max="11689" width="14.7109375" style="66" customWidth="1"/>
    <col min="11690" max="11690" width="15.5703125" style="66" customWidth="1"/>
    <col min="11691" max="11939" width="11.5703125" style="66"/>
    <col min="11940" max="11940" width="47.7109375" style="66" customWidth="1"/>
    <col min="11941" max="11942" width="16.42578125" style="66" customWidth="1"/>
    <col min="11943" max="11943" width="16.28515625" style="66" customWidth="1"/>
    <col min="11944" max="11944" width="17" style="66" customWidth="1"/>
    <col min="11945" max="11945" width="14.7109375" style="66" customWidth="1"/>
    <col min="11946" max="11946" width="15.5703125" style="66" customWidth="1"/>
    <col min="11947" max="12195" width="11.5703125" style="66"/>
    <col min="12196" max="12196" width="47.7109375" style="66" customWidth="1"/>
    <col min="12197" max="12198" width="16.42578125" style="66" customWidth="1"/>
    <col min="12199" max="12199" width="16.28515625" style="66" customWidth="1"/>
    <col min="12200" max="12200" width="17" style="66" customWidth="1"/>
    <col min="12201" max="12201" width="14.7109375" style="66" customWidth="1"/>
    <col min="12202" max="12202" width="15.5703125" style="66" customWidth="1"/>
    <col min="12203" max="12451" width="11.5703125" style="66"/>
    <col min="12452" max="12452" width="47.7109375" style="66" customWidth="1"/>
    <col min="12453" max="12454" width="16.42578125" style="66" customWidth="1"/>
    <col min="12455" max="12455" width="16.28515625" style="66" customWidth="1"/>
    <col min="12456" max="12456" width="17" style="66" customWidth="1"/>
    <col min="12457" max="12457" width="14.7109375" style="66" customWidth="1"/>
    <col min="12458" max="12458" width="15.5703125" style="66" customWidth="1"/>
    <col min="12459" max="12707" width="11.5703125" style="66"/>
    <col min="12708" max="12708" width="47.7109375" style="66" customWidth="1"/>
    <col min="12709" max="12710" width="16.42578125" style="66" customWidth="1"/>
    <col min="12711" max="12711" width="16.28515625" style="66" customWidth="1"/>
    <col min="12712" max="12712" width="17" style="66" customWidth="1"/>
    <col min="12713" max="12713" width="14.7109375" style="66" customWidth="1"/>
    <col min="12714" max="12714" width="15.5703125" style="66" customWidth="1"/>
    <col min="12715" max="12963" width="11.5703125" style="66"/>
    <col min="12964" max="12964" width="47.7109375" style="66" customWidth="1"/>
    <col min="12965" max="12966" width="16.42578125" style="66" customWidth="1"/>
    <col min="12967" max="12967" width="16.28515625" style="66" customWidth="1"/>
    <col min="12968" max="12968" width="17" style="66" customWidth="1"/>
    <col min="12969" max="12969" width="14.7109375" style="66" customWidth="1"/>
    <col min="12970" max="12970" width="15.5703125" style="66" customWidth="1"/>
    <col min="12971" max="13219" width="11.5703125" style="66"/>
    <col min="13220" max="13220" width="47.7109375" style="66" customWidth="1"/>
    <col min="13221" max="13222" width="16.42578125" style="66" customWidth="1"/>
    <col min="13223" max="13223" width="16.28515625" style="66" customWidth="1"/>
    <col min="13224" max="13224" width="17" style="66" customWidth="1"/>
    <col min="13225" max="13225" width="14.7109375" style="66" customWidth="1"/>
    <col min="13226" max="13226" width="15.5703125" style="66" customWidth="1"/>
    <col min="13227" max="13475" width="11.5703125" style="66"/>
    <col min="13476" max="13476" width="47.7109375" style="66" customWidth="1"/>
    <col min="13477" max="13478" width="16.42578125" style="66" customWidth="1"/>
    <col min="13479" max="13479" width="16.28515625" style="66" customWidth="1"/>
    <col min="13480" max="13480" width="17" style="66" customWidth="1"/>
    <col min="13481" max="13481" width="14.7109375" style="66" customWidth="1"/>
    <col min="13482" max="13482" width="15.5703125" style="66" customWidth="1"/>
    <col min="13483" max="13731" width="11.5703125" style="66"/>
    <col min="13732" max="13732" width="47.7109375" style="66" customWidth="1"/>
    <col min="13733" max="13734" width="16.42578125" style="66" customWidth="1"/>
    <col min="13735" max="13735" width="16.28515625" style="66" customWidth="1"/>
    <col min="13736" max="13736" width="17" style="66" customWidth="1"/>
    <col min="13737" max="13737" width="14.7109375" style="66" customWidth="1"/>
    <col min="13738" max="13738" width="15.5703125" style="66" customWidth="1"/>
    <col min="13739" max="13987" width="11.5703125" style="66"/>
    <col min="13988" max="13988" width="47.7109375" style="66" customWidth="1"/>
    <col min="13989" max="13990" width="16.42578125" style="66" customWidth="1"/>
    <col min="13991" max="13991" width="16.28515625" style="66" customWidth="1"/>
    <col min="13992" max="13992" width="17" style="66" customWidth="1"/>
    <col min="13993" max="13993" width="14.7109375" style="66" customWidth="1"/>
    <col min="13994" max="13994" width="15.5703125" style="66" customWidth="1"/>
    <col min="13995" max="14243" width="11.5703125" style="66"/>
    <col min="14244" max="14244" width="47.7109375" style="66" customWidth="1"/>
    <col min="14245" max="14246" width="16.42578125" style="66" customWidth="1"/>
    <col min="14247" max="14247" width="16.28515625" style="66" customWidth="1"/>
    <col min="14248" max="14248" width="17" style="66" customWidth="1"/>
    <col min="14249" max="14249" width="14.7109375" style="66" customWidth="1"/>
    <col min="14250" max="14250" width="15.5703125" style="66" customWidth="1"/>
    <col min="14251" max="14499" width="11.5703125" style="66"/>
    <col min="14500" max="14500" width="47.7109375" style="66" customWidth="1"/>
    <col min="14501" max="14502" width="16.42578125" style="66" customWidth="1"/>
    <col min="14503" max="14503" width="16.28515625" style="66" customWidth="1"/>
    <col min="14504" max="14504" width="17" style="66" customWidth="1"/>
    <col min="14505" max="14505" width="14.7109375" style="66" customWidth="1"/>
    <col min="14506" max="14506" width="15.5703125" style="66" customWidth="1"/>
    <col min="14507" max="14755" width="11.5703125" style="66"/>
    <col min="14756" max="14756" width="47.7109375" style="66" customWidth="1"/>
    <col min="14757" max="14758" width="16.42578125" style="66" customWidth="1"/>
    <col min="14759" max="14759" width="16.28515625" style="66" customWidth="1"/>
    <col min="14760" max="14760" width="17" style="66" customWidth="1"/>
    <col min="14761" max="14761" width="14.7109375" style="66" customWidth="1"/>
    <col min="14762" max="14762" width="15.5703125" style="66" customWidth="1"/>
    <col min="14763" max="15011" width="11.5703125" style="66"/>
    <col min="15012" max="15012" width="47.7109375" style="66" customWidth="1"/>
    <col min="15013" max="15014" width="16.42578125" style="66" customWidth="1"/>
    <col min="15015" max="15015" width="16.28515625" style="66" customWidth="1"/>
    <col min="15016" max="15016" width="17" style="66" customWidth="1"/>
    <col min="15017" max="15017" width="14.7109375" style="66" customWidth="1"/>
    <col min="15018" max="15018" width="15.5703125" style="66" customWidth="1"/>
    <col min="15019" max="15267" width="11.5703125" style="66"/>
    <col min="15268" max="15268" width="47.7109375" style="66" customWidth="1"/>
    <col min="15269" max="15270" width="16.42578125" style="66" customWidth="1"/>
    <col min="15271" max="15271" width="16.28515625" style="66" customWidth="1"/>
    <col min="15272" max="15272" width="17" style="66" customWidth="1"/>
    <col min="15273" max="15273" width="14.7109375" style="66" customWidth="1"/>
    <col min="15274" max="15274" width="15.5703125" style="66" customWidth="1"/>
    <col min="15275" max="15523" width="11.5703125" style="66"/>
    <col min="15524" max="15524" width="47.7109375" style="66" customWidth="1"/>
    <col min="15525" max="15526" width="16.42578125" style="66" customWidth="1"/>
    <col min="15527" max="15527" width="16.28515625" style="66" customWidth="1"/>
    <col min="15528" max="15528" width="17" style="66" customWidth="1"/>
    <col min="15529" max="15529" width="14.7109375" style="66" customWidth="1"/>
    <col min="15530" max="15530" width="15.5703125" style="66" customWidth="1"/>
    <col min="15531" max="15779" width="11.5703125" style="66"/>
    <col min="15780" max="15780" width="47.7109375" style="66" customWidth="1"/>
    <col min="15781" max="15782" width="16.42578125" style="66" customWidth="1"/>
    <col min="15783" max="15783" width="16.28515625" style="66" customWidth="1"/>
    <col min="15784" max="15784" width="17" style="66" customWidth="1"/>
    <col min="15785" max="15785" width="14.7109375" style="66" customWidth="1"/>
    <col min="15786" max="15786" width="15.5703125" style="66" customWidth="1"/>
    <col min="15787" max="16035" width="11.5703125" style="66"/>
    <col min="16036" max="16036" width="47.7109375" style="66" customWidth="1"/>
    <col min="16037" max="16038" width="16.42578125" style="66" customWidth="1"/>
    <col min="16039" max="16039" width="16.28515625" style="66" customWidth="1"/>
    <col min="16040" max="16040" width="17" style="66" customWidth="1"/>
    <col min="16041" max="16041" width="14.7109375" style="66" customWidth="1"/>
    <col min="16042" max="16042" width="15.5703125" style="66" customWidth="1"/>
    <col min="16043" max="16384" width="11.5703125" style="66"/>
  </cols>
  <sheetData>
    <row r="1" spans="1:7" x14ac:dyDescent="0.25">
      <c r="A1" s="233" t="s">
        <v>439</v>
      </c>
      <c r="B1" s="233"/>
      <c r="C1" s="233"/>
      <c r="D1" s="233"/>
      <c r="E1" s="233"/>
      <c r="F1" s="233"/>
      <c r="G1" s="233"/>
    </row>
    <row r="2" spans="1:7" x14ac:dyDescent="0.25">
      <c r="A2" s="121" t="str">
        <f>'Formato 1'!A2</f>
        <v>MUNICIPIO DE SALAMANCA, GUANAJUATO</v>
      </c>
      <c r="B2" s="122"/>
      <c r="C2" s="122"/>
      <c r="D2" s="122"/>
      <c r="E2" s="122"/>
      <c r="F2" s="122"/>
      <c r="G2" s="123"/>
    </row>
    <row r="3" spans="1:7" x14ac:dyDescent="0.25">
      <c r="A3" s="124" t="s">
        <v>440</v>
      </c>
      <c r="B3" s="125"/>
      <c r="C3" s="125"/>
      <c r="D3" s="125"/>
      <c r="E3" s="125"/>
      <c r="F3" s="125"/>
      <c r="G3" s="126"/>
    </row>
    <row r="4" spans="1:7" x14ac:dyDescent="0.25">
      <c r="A4" s="124" t="s">
        <v>2</v>
      </c>
      <c r="B4" s="125"/>
      <c r="C4" s="125"/>
      <c r="D4" s="125"/>
      <c r="E4" s="125"/>
      <c r="F4" s="125"/>
      <c r="G4" s="126"/>
    </row>
    <row r="5" spans="1:7" x14ac:dyDescent="0.25">
      <c r="A5" s="124" t="s">
        <v>441</v>
      </c>
      <c r="B5" s="125"/>
      <c r="C5" s="125"/>
      <c r="D5" s="125"/>
      <c r="E5" s="125"/>
      <c r="F5" s="125"/>
      <c r="G5" s="126"/>
    </row>
    <row r="6" spans="1:7" x14ac:dyDescent="0.25">
      <c r="A6" s="231" t="s">
        <v>442</v>
      </c>
      <c r="B6" s="33">
        <v>2022</v>
      </c>
      <c r="C6" s="231">
        <f>+B6+1</f>
        <v>2023</v>
      </c>
      <c r="D6" s="231">
        <f>+C6+1</f>
        <v>2024</v>
      </c>
      <c r="E6" s="231">
        <f>+D6+1</f>
        <v>2025</v>
      </c>
      <c r="F6" s="231">
        <f>+E6+1</f>
        <v>2026</v>
      </c>
      <c r="G6" s="231">
        <f>+F6+1</f>
        <v>2027</v>
      </c>
    </row>
    <row r="7" spans="1:7" ht="83.25" customHeight="1" x14ac:dyDescent="0.25">
      <c r="A7" s="232"/>
      <c r="B7" s="67" t="s">
        <v>443</v>
      </c>
      <c r="C7" s="232"/>
      <c r="D7" s="232"/>
      <c r="E7" s="232"/>
      <c r="F7" s="232"/>
      <c r="G7" s="232"/>
    </row>
    <row r="8" spans="1:7" ht="30" x14ac:dyDescent="0.25">
      <c r="A8" s="68" t="s">
        <v>444</v>
      </c>
      <c r="B8" s="32">
        <f>SUM(B9:B20)</f>
        <v>0</v>
      </c>
      <c r="C8" s="32">
        <f t="shared" ref="C8:G8" si="0">SUM(C9:C20)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</row>
    <row r="9" spans="1:7" x14ac:dyDescent="0.25">
      <c r="A9" s="60" t="s">
        <v>234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60" t="s">
        <v>235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60" t="s">
        <v>236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60" t="s">
        <v>445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60" t="s">
        <v>238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25">
      <c r="A14" s="60" t="s">
        <v>239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ht="30" x14ac:dyDescent="0.25">
      <c r="A15" s="61" t="s">
        <v>446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61" t="s">
        <v>447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62" t="s">
        <v>448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60" t="s">
        <v>259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60" t="s">
        <v>260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60" t="s">
        <v>449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7"/>
      <c r="B21" s="57"/>
      <c r="C21" s="57"/>
      <c r="D21" s="57"/>
      <c r="E21" s="57"/>
      <c r="F21" s="57"/>
      <c r="G21" s="57"/>
    </row>
    <row r="22" spans="1:7" x14ac:dyDescent="0.25">
      <c r="A22" s="63" t="s">
        <v>450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0" t="s">
        <v>451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60" t="s">
        <v>452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60" t="s">
        <v>453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ht="30" x14ac:dyDescent="0.25">
      <c r="A26" s="61" t="s">
        <v>285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60" t="s">
        <v>286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57"/>
      <c r="B28" s="57"/>
      <c r="C28" s="57"/>
      <c r="D28" s="57"/>
      <c r="E28" s="57"/>
      <c r="F28" s="57"/>
      <c r="G28" s="57"/>
    </row>
    <row r="29" spans="1:7" x14ac:dyDescent="0.25">
      <c r="A29" s="63" t="s">
        <v>454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0" t="s">
        <v>289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  <row r="32" spans="1:7" x14ac:dyDescent="0.25">
      <c r="A32" s="69" t="s">
        <v>455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7"/>
      <c r="B33" s="57"/>
      <c r="C33" s="57"/>
      <c r="D33" s="57"/>
      <c r="E33" s="57"/>
      <c r="F33" s="57"/>
      <c r="G33" s="57"/>
    </row>
    <row r="34" spans="1:7" x14ac:dyDescent="0.25">
      <c r="A34" s="63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0" t="s">
        <v>456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ht="45" customHeight="1" x14ac:dyDescent="0.25">
      <c r="A36" s="70" t="s">
        <v>293</v>
      </c>
      <c r="B36" s="57">
        <v>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</row>
    <row r="37" spans="1:7" x14ac:dyDescent="0.25">
      <c r="A37" s="63" t="s">
        <v>457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1"/>
      <c r="B38" s="65"/>
      <c r="C38" s="65"/>
      <c r="D38" s="65"/>
      <c r="E38" s="65"/>
      <c r="F38" s="65"/>
      <c r="G38" s="6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34" t="s">
        <v>458</v>
      </c>
      <c r="B1" s="234"/>
      <c r="C1" s="234"/>
      <c r="D1" s="234"/>
      <c r="E1" s="234"/>
      <c r="F1" s="234"/>
      <c r="G1" s="234"/>
    </row>
    <row r="2" spans="1:7" x14ac:dyDescent="0.25">
      <c r="A2" s="121" t="str">
        <f>'Formato 1'!A2</f>
        <v>MUNICIPIO DE SALAMANCA, GUANAJUATO</v>
      </c>
      <c r="B2" s="122"/>
      <c r="C2" s="122"/>
      <c r="D2" s="122"/>
      <c r="E2" s="122"/>
      <c r="F2" s="122"/>
      <c r="G2" s="123"/>
    </row>
    <row r="3" spans="1:7" x14ac:dyDescent="0.25">
      <c r="A3" s="106" t="s">
        <v>459</v>
      </c>
      <c r="B3" s="107"/>
      <c r="C3" s="107"/>
      <c r="D3" s="107"/>
      <c r="E3" s="107"/>
      <c r="F3" s="107"/>
      <c r="G3" s="108"/>
    </row>
    <row r="4" spans="1:7" x14ac:dyDescent="0.25">
      <c r="A4" s="106" t="s">
        <v>2</v>
      </c>
      <c r="B4" s="107"/>
      <c r="C4" s="107"/>
      <c r="D4" s="107"/>
      <c r="E4" s="107"/>
      <c r="F4" s="107"/>
      <c r="G4" s="108"/>
    </row>
    <row r="5" spans="1:7" x14ac:dyDescent="0.25">
      <c r="A5" s="106" t="s">
        <v>441</v>
      </c>
      <c r="B5" s="107"/>
      <c r="C5" s="107"/>
      <c r="D5" s="107"/>
      <c r="E5" s="107"/>
      <c r="F5" s="107"/>
      <c r="G5" s="108"/>
    </row>
    <row r="6" spans="1:7" x14ac:dyDescent="0.25">
      <c r="A6" s="235" t="s">
        <v>460</v>
      </c>
      <c r="B6" s="33">
        <v>2022</v>
      </c>
      <c r="C6" s="231">
        <f>+B6+1</f>
        <v>2023</v>
      </c>
      <c r="D6" s="231">
        <f>+C6+1</f>
        <v>2024</v>
      </c>
      <c r="E6" s="231">
        <f>+D6+1</f>
        <v>2025</v>
      </c>
      <c r="F6" s="231">
        <f>+E6+1</f>
        <v>2026</v>
      </c>
      <c r="G6" s="231">
        <f>+F6+1</f>
        <v>2027</v>
      </c>
    </row>
    <row r="7" spans="1:7" ht="57.75" customHeight="1" x14ac:dyDescent="0.25">
      <c r="A7" s="236"/>
      <c r="B7" s="34" t="s">
        <v>443</v>
      </c>
      <c r="C7" s="232"/>
      <c r="D7" s="232"/>
      <c r="E7" s="232"/>
      <c r="F7" s="232"/>
      <c r="G7" s="232"/>
    </row>
    <row r="8" spans="1:7" x14ac:dyDescent="0.25">
      <c r="A8" s="25" t="s">
        <v>461</v>
      </c>
      <c r="B8" s="35">
        <f>SUM(B9:B17)</f>
        <v>0</v>
      </c>
      <c r="C8" s="35">
        <f t="shared" ref="C8:G8" si="0">SUM(C9:C17)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55" t="s">
        <v>462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55" t="s">
        <v>463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55" t="s">
        <v>464</v>
      </c>
      <c r="B11" s="57">
        <v>0</v>
      </c>
      <c r="C11" s="57"/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56" t="s">
        <v>465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56" t="s">
        <v>466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25">
      <c r="A14" s="55" t="s">
        <v>467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56" t="s">
        <v>468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55" t="s">
        <v>469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55" t="s">
        <v>470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50"/>
      <c r="B18" s="42"/>
      <c r="C18" s="42"/>
      <c r="D18" s="42"/>
      <c r="E18" s="42"/>
      <c r="F18" s="42"/>
      <c r="G18" s="42"/>
    </row>
    <row r="19" spans="1:7" x14ac:dyDescent="0.25">
      <c r="A19" s="3" t="s">
        <v>471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5" t="s">
        <v>462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5" t="s">
        <v>463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x14ac:dyDescent="0.25">
      <c r="A22" s="55" t="s">
        <v>464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6" t="s">
        <v>465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6" t="s">
        <v>466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6" t="s">
        <v>467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6" t="s">
        <v>468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5" t="s">
        <v>472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55" t="s">
        <v>470</v>
      </c>
      <c r="B28" s="57">
        <v>0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</row>
    <row r="29" spans="1:7" x14ac:dyDescent="0.25">
      <c r="A29" s="42"/>
      <c r="B29" s="42"/>
      <c r="C29" s="42"/>
      <c r="D29" s="42"/>
      <c r="E29" s="42"/>
      <c r="F29" s="42"/>
      <c r="G29" s="42"/>
    </row>
    <row r="30" spans="1:7" x14ac:dyDescent="0.25">
      <c r="A30" s="3" t="s">
        <v>473</v>
      </c>
      <c r="B30" s="36">
        <f t="shared" ref="B30:G30" si="2">B8+B19</f>
        <v>0</v>
      </c>
      <c r="C30" s="36">
        <f t="shared" si="2"/>
        <v>0</v>
      </c>
      <c r="D30" s="36">
        <f t="shared" si="2"/>
        <v>0</v>
      </c>
      <c r="E30" s="36">
        <f t="shared" si="2"/>
        <v>0</v>
      </c>
      <c r="F30" s="36">
        <f t="shared" si="2"/>
        <v>0</v>
      </c>
      <c r="G30" s="36">
        <f t="shared" si="2"/>
        <v>0</v>
      </c>
    </row>
    <row r="31" spans="1:7" x14ac:dyDescent="0.25">
      <c r="A31" s="52"/>
      <c r="B31" s="52"/>
      <c r="C31" s="52"/>
      <c r="D31" s="52"/>
      <c r="E31" s="52"/>
      <c r="F31" s="52"/>
      <c r="G31" s="5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34" t="s">
        <v>474</v>
      </c>
      <c r="B1" s="234"/>
      <c r="C1" s="234"/>
      <c r="D1" s="234"/>
      <c r="E1" s="234"/>
      <c r="F1" s="234"/>
      <c r="G1" s="234"/>
    </row>
    <row r="2" spans="1:7" x14ac:dyDescent="0.25">
      <c r="A2" s="121" t="str">
        <f>'Formato 1'!A2</f>
        <v>MUNICIPIO DE SALAMANCA, GUANAJUATO</v>
      </c>
      <c r="B2" s="122"/>
      <c r="C2" s="122"/>
      <c r="D2" s="122"/>
      <c r="E2" s="122"/>
      <c r="F2" s="122"/>
      <c r="G2" s="123"/>
    </row>
    <row r="3" spans="1:7" x14ac:dyDescent="0.25">
      <c r="A3" s="106" t="s">
        <v>475</v>
      </c>
      <c r="B3" s="107"/>
      <c r="C3" s="107"/>
      <c r="D3" s="107"/>
      <c r="E3" s="107"/>
      <c r="F3" s="107"/>
      <c r="G3" s="108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238" t="s">
        <v>442</v>
      </c>
      <c r="B5" s="239">
        <v>2017</v>
      </c>
      <c r="C5" s="239">
        <f>+B5+1</f>
        <v>2018</v>
      </c>
      <c r="D5" s="239">
        <f>+C5+1</f>
        <v>2019</v>
      </c>
      <c r="E5" s="239">
        <f>+D5+1</f>
        <v>2020</v>
      </c>
      <c r="F5" s="239">
        <f>+E5+1</f>
        <v>2021</v>
      </c>
      <c r="G5" s="33">
        <f>+F5+1</f>
        <v>2022</v>
      </c>
    </row>
    <row r="6" spans="1:7" ht="32.25" x14ac:dyDescent="0.25">
      <c r="A6" s="215"/>
      <c r="B6" s="240"/>
      <c r="C6" s="240"/>
      <c r="D6" s="240"/>
      <c r="E6" s="240"/>
      <c r="F6" s="240"/>
      <c r="G6" s="34" t="s">
        <v>476</v>
      </c>
    </row>
    <row r="7" spans="1:7" x14ac:dyDescent="0.25">
      <c r="A7" s="59" t="s">
        <v>444</v>
      </c>
      <c r="B7" s="35">
        <f>SUM(B9:B19)</f>
        <v>0</v>
      </c>
      <c r="C7" s="35">
        <f>SUM(C8:C19)</f>
        <v>0</v>
      </c>
      <c r="D7" s="35">
        <f>SUM(D8:D19)</f>
        <v>0</v>
      </c>
      <c r="E7" s="35">
        <f>SUM(E8:E19)</f>
        <v>0</v>
      </c>
      <c r="F7" s="35">
        <f>SUM(F8:F19)</f>
        <v>0</v>
      </c>
      <c r="G7" s="35">
        <f>SUM(G8:G19)</f>
        <v>0</v>
      </c>
    </row>
    <row r="8" spans="1:7" x14ac:dyDescent="0.25">
      <c r="A8" s="60" t="s">
        <v>477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25">
      <c r="A9" s="60" t="s">
        <v>478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60" t="s">
        <v>479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60" t="s">
        <v>480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60" t="s">
        <v>481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60" t="s">
        <v>482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25">
      <c r="A14" s="61" t="s">
        <v>483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60" t="s">
        <v>484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62" t="s">
        <v>485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60" t="s">
        <v>486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60" t="s">
        <v>487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60" t="s">
        <v>488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7"/>
      <c r="B20" s="57"/>
      <c r="C20" s="57"/>
      <c r="D20" s="57"/>
      <c r="E20" s="57"/>
      <c r="F20" s="57"/>
      <c r="G20" s="57"/>
    </row>
    <row r="21" spans="1:7" x14ac:dyDescent="0.25">
      <c r="A21" s="63" t="s">
        <v>450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0" t="s">
        <v>489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60" t="s">
        <v>490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60" t="s">
        <v>491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ht="45" customHeight="1" x14ac:dyDescent="0.25">
      <c r="A25" s="61" t="s">
        <v>492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60" t="s">
        <v>493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42"/>
      <c r="B27" s="57"/>
      <c r="C27" s="57"/>
      <c r="D27" s="57"/>
      <c r="E27" s="57"/>
      <c r="F27" s="57"/>
      <c r="G27" s="57"/>
    </row>
    <row r="28" spans="1:7" x14ac:dyDescent="0.25">
      <c r="A28" s="3" t="s">
        <v>454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5" t="s">
        <v>289</v>
      </c>
      <c r="B29" s="57"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</row>
    <row r="30" spans="1:7" x14ac:dyDescent="0.25">
      <c r="A30" s="42"/>
      <c r="B30" s="57"/>
      <c r="C30" s="57"/>
      <c r="D30" s="57"/>
      <c r="E30" s="57"/>
      <c r="F30" s="57"/>
      <c r="G30" s="57"/>
    </row>
    <row r="31" spans="1:7" x14ac:dyDescent="0.25">
      <c r="A31" s="3" t="s">
        <v>494</v>
      </c>
      <c r="B31" s="36">
        <f>B7+B21+B28</f>
        <v>0</v>
      </c>
      <c r="C31" s="36">
        <f t="shared" ref="C31:G31" si="2">C7+C21+C28</f>
        <v>0</v>
      </c>
      <c r="D31" s="36">
        <f t="shared" si="2"/>
        <v>0</v>
      </c>
      <c r="E31" s="36">
        <f t="shared" si="2"/>
        <v>0</v>
      </c>
      <c r="F31" s="36">
        <f t="shared" si="2"/>
        <v>0</v>
      </c>
      <c r="G31" s="36">
        <f t="shared" si="2"/>
        <v>0</v>
      </c>
    </row>
    <row r="32" spans="1:7" x14ac:dyDescent="0.25">
      <c r="A32" s="42"/>
      <c r="B32" s="57"/>
      <c r="C32" s="57"/>
      <c r="D32" s="57"/>
      <c r="E32" s="57"/>
      <c r="F32" s="57"/>
      <c r="G32" s="57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4" t="s">
        <v>456</v>
      </c>
      <c r="B34" s="57">
        <v>0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</row>
    <row r="35" spans="1:7" ht="45" customHeight="1" x14ac:dyDescent="0.25">
      <c r="A35" s="64" t="s">
        <v>495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x14ac:dyDescent="0.25">
      <c r="A36" s="3" t="s">
        <v>496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2"/>
      <c r="B37" s="65"/>
      <c r="C37" s="65"/>
      <c r="D37" s="65"/>
      <c r="E37" s="65"/>
      <c r="F37" s="65"/>
      <c r="G37" s="65"/>
    </row>
    <row r="38" spans="1:7" x14ac:dyDescent="0.25">
      <c r="A38" s="58"/>
    </row>
    <row r="39" spans="1:7" x14ac:dyDescent="0.25">
      <c r="A39" s="237" t="s">
        <v>497</v>
      </c>
      <c r="B39" s="237"/>
      <c r="C39" s="237"/>
      <c r="D39" s="237"/>
      <c r="E39" s="237"/>
      <c r="F39" s="237"/>
      <c r="G39" s="237"/>
    </row>
    <row r="40" spans="1:7" x14ac:dyDescent="0.25">
      <c r="A40" s="237" t="s">
        <v>498</v>
      </c>
      <c r="B40" s="237"/>
      <c r="C40" s="237"/>
      <c r="D40" s="237"/>
      <c r="E40" s="237"/>
      <c r="F40" s="237"/>
      <c r="G40" s="237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34" t="s">
        <v>499</v>
      </c>
      <c r="B1" s="234"/>
      <c r="C1" s="234"/>
      <c r="D1" s="234"/>
      <c r="E1" s="234"/>
      <c r="F1" s="234"/>
      <c r="G1" s="234"/>
    </row>
    <row r="2" spans="1:7" x14ac:dyDescent="0.25">
      <c r="A2" s="121" t="str">
        <f>'Formato 1'!A2</f>
        <v>MUNICIPIO DE SALAMANCA, GUANAJUATO</v>
      </c>
      <c r="B2" s="122"/>
      <c r="C2" s="122"/>
      <c r="D2" s="122"/>
      <c r="E2" s="122"/>
      <c r="F2" s="122"/>
      <c r="G2" s="123"/>
    </row>
    <row r="3" spans="1:7" x14ac:dyDescent="0.25">
      <c r="A3" s="106" t="s">
        <v>500</v>
      </c>
      <c r="B3" s="107"/>
      <c r="C3" s="107"/>
      <c r="D3" s="107"/>
      <c r="E3" s="107"/>
      <c r="F3" s="107"/>
      <c r="G3" s="108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241" t="s">
        <v>460</v>
      </c>
      <c r="B5" s="239">
        <v>2017</v>
      </c>
      <c r="C5" s="239">
        <f>+B5+1</f>
        <v>2018</v>
      </c>
      <c r="D5" s="239">
        <f>+C5+1</f>
        <v>2019</v>
      </c>
      <c r="E5" s="239">
        <f>+D5+1</f>
        <v>2020</v>
      </c>
      <c r="F5" s="239">
        <f>+E5+1</f>
        <v>2021</v>
      </c>
      <c r="G5" s="33">
        <v>2022</v>
      </c>
    </row>
    <row r="6" spans="1:7" ht="48.75" customHeight="1" x14ac:dyDescent="0.25">
      <c r="A6" s="242"/>
      <c r="B6" s="240"/>
      <c r="C6" s="240"/>
      <c r="D6" s="240"/>
      <c r="E6" s="240"/>
      <c r="F6" s="240"/>
      <c r="G6" s="34" t="s">
        <v>501</v>
      </c>
    </row>
    <row r="7" spans="1:7" x14ac:dyDescent="0.25">
      <c r="A7" s="25" t="s">
        <v>461</v>
      </c>
      <c r="B7" s="35">
        <f>SUM(B8:B16)</f>
        <v>0</v>
      </c>
      <c r="C7" s="35">
        <f>SUM(C8:C16)</f>
        <v>0</v>
      </c>
      <c r="D7" s="35">
        <f>SUM(D8:D16)</f>
        <v>0</v>
      </c>
      <c r="E7" s="35">
        <f>SUM(E8:E16)</f>
        <v>0</v>
      </c>
      <c r="F7" s="35">
        <f>SUM(F8:F16)</f>
        <v>0</v>
      </c>
      <c r="G7" s="35">
        <f t="shared" ref="G7" si="0">SUM(G8:G16)</f>
        <v>0</v>
      </c>
    </row>
    <row r="8" spans="1:7" x14ac:dyDescent="0.25">
      <c r="A8" s="55" t="s">
        <v>462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25">
      <c r="A9" s="55" t="s">
        <v>463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55" t="s">
        <v>464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ht="30" customHeight="1" x14ac:dyDescent="0.25">
      <c r="A11" s="56" t="s">
        <v>465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ht="30" customHeight="1" x14ac:dyDescent="0.25">
      <c r="A12" s="56" t="s">
        <v>466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55" t="s">
        <v>467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25">
      <c r="A14" s="56" t="s">
        <v>468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55" t="s">
        <v>469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55" t="s">
        <v>470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42"/>
      <c r="B17" s="42"/>
      <c r="C17" s="42"/>
      <c r="D17" s="42"/>
      <c r="E17" s="42"/>
      <c r="F17" s="42"/>
      <c r="G17" s="42"/>
    </row>
    <row r="18" spans="1:7" x14ac:dyDescent="0.25">
      <c r="A18" s="3" t="s">
        <v>471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5" t="s">
        <v>462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5" t="s">
        <v>463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5" t="s">
        <v>464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ht="30" customHeight="1" x14ac:dyDescent="0.25">
      <c r="A22" s="56" t="s">
        <v>465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5" t="s">
        <v>466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5" t="s">
        <v>467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5" t="s">
        <v>468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5" t="s">
        <v>472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5" t="s">
        <v>470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42"/>
      <c r="B28" s="42"/>
      <c r="C28" s="42"/>
      <c r="D28" s="42"/>
      <c r="E28" s="42"/>
      <c r="F28" s="42"/>
      <c r="G28" s="42"/>
    </row>
    <row r="29" spans="1:7" x14ac:dyDescent="0.25">
      <c r="A29" s="3" t="s">
        <v>502</v>
      </c>
      <c r="B29" s="36">
        <f>B7+B18</f>
        <v>0</v>
      </c>
      <c r="C29" s="36">
        <f t="shared" ref="C29:G29" si="2">C7+C18</f>
        <v>0</v>
      </c>
      <c r="D29" s="36">
        <f t="shared" si="2"/>
        <v>0</v>
      </c>
      <c r="E29" s="36">
        <f t="shared" si="2"/>
        <v>0</v>
      </c>
      <c r="F29" s="36">
        <f t="shared" si="2"/>
        <v>0</v>
      </c>
      <c r="G29" s="36">
        <f t="shared" si="2"/>
        <v>0</v>
      </c>
    </row>
    <row r="30" spans="1:7" x14ac:dyDescent="0.25">
      <c r="A30" s="52"/>
      <c r="B30" s="52"/>
      <c r="C30" s="52"/>
      <c r="D30" s="52"/>
      <c r="E30" s="52"/>
      <c r="F30" s="52"/>
      <c r="G30" s="52"/>
    </row>
    <row r="31" spans="1:7" x14ac:dyDescent="0.25">
      <c r="A31" s="58"/>
    </row>
    <row r="32" spans="1:7" x14ac:dyDescent="0.25">
      <c r="A32" s="237" t="s">
        <v>497</v>
      </c>
      <c r="B32" s="237"/>
      <c r="C32" s="237"/>
      <c r="D32" s="237"/>
      <c r="E32" s="237"/>
      <c r="F32" s="237"/>
      <c r="G32" s="237"/>
    </row>
    <row r="33" spans="1:7" x14ac:dyDescent="0.25">
      <c r="A33" s="237" t="s">
        <v>498</v>
      </c>
      <c r="B33" s="237"/>
      <c r="C33" s="237"/>
      <c r="D33" s="237"/>
      <c r="E33" s="237"/>
      <c r="F33" s="237"/>
      <c r="G33" s="237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4" customWidth="1"/>
    <col min="2" max="2" width="23.5703125" style="54" customWidth="1"/>
    <col min="3" max="3" width="18.42578125" style="54" customWidth="1"/>
    <col min="4" max="4" width="17.42578125" style="54" customWidth="1"/>
    <col min="5" max="5" width="19.7109375" style="54" customWidth="1"/>
    <col min="6" max="6" width="23.140625" style="54" bestFit="1" customWidth="1"/>
    <col min="7" max="211" width="65" style="54"/>
    <col min="212" max="212" width="60.5703125" style="54" customWidth="1"/>
    <col min="213" max="213" width="23.5703125" style="54" customWidth="1"/>
    <col min="214" max="214" width="18.42578125" style="54" customWidth="1"/>
    <col min="215" max="215" width="17.42578125" style="54" customWidth="1"/>
    <col min="216" max="216" width="19.7109375" style="54" customWidth="1"/>
    <col min="217" max="217" width="19.140625" style="54" customWidth="1"/>
    <col min="218" max="218" width="37.28515625" style="54" bestFit="1" customWidth="1"/>
    <col min="219" max="467" width="65" style="54"/>
    <col min="468" max="468" width="60.5703125" style="54" customWidth="1"/>
    <col min="469" max="469" width="23.5703125" style="54" customWidth="1"/>
    <col min="470" max="470" width="18.42578125" style="54" customWidth="1"/>
    <col min="471" max="471" width="17.42578125" style="54" customWidth="1"/>
    <col min="472" max="472" width="19.7109375" style="54" customWidth="1"/>
    <col min="473" max="473" width="19.140625" style="54" customWidth="1"/>
    <col min="474" max="474" width="37.28515625" style="54" bestFit="1" customWidth="1"/>
    <col min="475" max="723" width="65" style="54"/>
    <col min="724" max="724" width="60.5703125" style="54" customWidth="1"/>
    <col min="725" max="725" width="23.5703125" style="54" customWidth="1"/>
    <col min="726" max="726" width="18.42578125" style="54" customWidth="1"/>
    <col min="727" max="727" width="17.42578125" style="54" customWidth="1"/>
    <col min="728" max="728" width="19.7109375" style="54" customWidth="1"/>
    <col min="729" max="729" width="19.140625" style="54" customWidth="1"/>
    <col min="730" max="730" width="37.28515625" style="54" bestFit="1" customWidth="1"/>
    <col min="731" max="979" width="65" style="54"/>
    <col min="980" max="980" width="60.5703125" style="54" customWidth="1"/>
    <col min="981" max="981" width="23.5703125" style="54" customWidth="1"/>
    <col min="982" max="982" width="18.42578125" style="54" customWidth="1"/>
    <col min="983" max="983" width="17.42578125" style="54" customWidth="1"/>
    <col min="984" max="984" width="19.7109375" style="54" customWidth="1"/>
    <col min="985" max="985" width="19.140625" style="54" customWidth="1"/>
    <col min="986" max="986" width="37.28515625" style="54" bestFit="1" customWidth="1"/>
    <col min="987" max="1235" width="65" style="54"/>
    <col min="1236" max="1236" width="60.5703125" style="54" customWidth="1"/>
    <col min="1237" max="1237" width="23.5703125" style="54" customWidth="1"/>
    <col min="1238" max="1238" width="18.42578125" style="54" customWidth="1"/>
    <col min="1239" max="1239" width="17.42578125" style="54" customWidth="1"/>
    <col min="1240" max="1240" width="19.7109375" style="54" customWidth="1"/>
    <col min="1241" max="1241" width="19.140625" style="54" customWidth="1"/>
    <col min="1242" max="1242" width="37.28515625" style="54" bestFit="1" customWidth="1"/>
    <col min="1243" max="1491" width="65" style="54"/>
    <col min="1492" max="1492" width="60.5703125" style="54" customWidth="1"/>
    <col min="1493" max="1493" width="23.5703125" style="54" customWidth="1"/>
    <col min="1494" max="1494" width="18.42578125" style="54" customWidth="1"/>
    <col min="1495" max="1495" width="17.42578125" style="54" customWidth="1"/>
    <col min="1496" max="1496" width="19.7109375" style="54" customWidth="1"/>
    <col min="1497" max="1497" width="19.140625" style="54" customWidth="1"/>
    <col min="1498" max="1498" width="37.28515625" style="54" bestFit="1" customWidth="1"/>
    <col min="1499" max="1747" width="65" style="54"/>
    <col min="1748" max="1748" width="60.5703125" style="54" customWidth="1"/>
    <col min="1749" max="1749" width="23.5703125" style="54" customWidth="1"/>
    <col min="1750" max="1750" width="18.42578125" style="54" customWidth="1"/>
    <col min="1751" max="1751" width="17.42578125" style="54" customWidth="1"/>
    <col min="1752" max="1752" width="19.7109375" style="54" customWidth="1"/>
    <col min="1753" max="1753" width="19.140625" style="54" customWidth="1"/>
    <col min="1754" max="1754" width="37.28515625" style="54" bestFit="1" customWidth="1"/>
    <col min="1755" max="2003" width="65" style="54"/>
    <col min="2004" max="2004" width="60.5703125" style="54" customWidth="1"/>
    <col min="2005" max="2005" width="23.5703125" style="54" customWidth="1"/>
    <col min="2006" max="2006" width="18.42578125" style="54" customWidth="1"/>
    <col min="2007" max="2007" width="17.42578125" style="54" customWidth="1"/>
    <col min="2008" max="2008" width="19.7109375" style="54" customWidth="1"/>
    <col min="2009" max="2009" width="19.140625" style="54" customWidth="1"/>
    <col min="2010" max="2010" width="37.28515625" style="54" bestFit="1" customWidth="1"/>
    <col min="2011" max="2259" width="65" style="54"/>
    <col min="2260" max="2260" width="60.5703125" style="54" customWidth="1"/>
    <col min="2261" max="2261" width="23.5703125" style="54" customWidth="1"/>
    <col min="2262" max="2262" width="18.42578125" style="54" customWidth="1"/>
    <col min="2263" max="2263" width="17.42578125" style="54" customWidth="1"/>
    <col min="2264" max="2264" width="19.7109375" style="54" customWidth="1"/>
    <col min="2265" max="2265" width="19.140625" style="54" customWidth="1"/>
    <col min="2266" max="2266" width="37.28515625" style="54" bestFit="1" customWidth="1"/>
    <col min="2267" max="2515" width="65" style="54"/>
    <col min="2516" max="2516" width="60.5703125" style="54" customWidth="1"/>
    <col min="2517" max="2517" width="23.5703125" style="54" customWidth="1"/>
    <col min="2518" max="2518" width="18.42578125" style="54" customWidth="1"/>
    <col min="2519" max="2519" width="17.42578125" style="54" customWidth="1"/>
    <col min="2520" max="2520" width="19.7109375" style="54" customWidth="1"/>
    <col min="2521" max="2521" width="19.140625" style="54" customWidth="1"/>
    <col min="2522" max="2522" width="37.28515625" style="54" bestFit="1" customWidth="1"/>
    <col min="2523" max="2771" width="65" style="54"/>
    <col min="2772" max="2772" width="60.5703125" style="54" customWidth="1"/>
    <col min="2773" max="2773" width="23.5703125" style="54" customWidth="1"/>
    <col min="2774" max="2774" width="18.42578125" style="54" customWidth="1"/>
    <col min="2775" max="2775" width="17.42578125" style="54" customWidth="1"/>
    <col min="2776" max="2776" width="19.7109375" style="54" customWidth="1"/>
    <col min="2777" max="2777" width="19.140625" style="54" customWidth="1"/>
    <col min="2778" max="2778" width="37.28515625" style="54" bestFit="1" customWidth="1"/>
    <col min="2779" max="3027" width="65" style="54"/>
    <col min="3028" max="3028" width="60.5703125" style="54" customWidth="1"/>
    <col min="3029" max="3029" width="23.5703125" style="54" customWidth="1"/>
    <col min="3030" max="3030" width="18.42578125" style="54" customWidth="1"/>
    <col min="3031" max="3031" width="17.42578125" style="54" customWidth="1"/>
    <col min="3032" max="3032" width="19.7109375" style="54" customWidth="1"/>
    <col min="3033" max="3033" width="19.140625" style="54" customWidth="1"/>
    <col min="3034" max="3034" width="37.28515625" style="54" bestFit="1" customWidth="1"/>
    <col min="3035" max="3283" width="65" style="54"/>
    <col min="3284" max="3284" width="60.5703125" style="54" customWidth="1"/>
    <col min="3285" max="3285" width="23.5703125" style="54" customWidth="1"/>
    <col min="3286" max="3286" width="18.42578125" style="54" customWidth="1"/>
    <col min="3287" max="3287" width="17.42578125" style="54" customWidth="1"/>
    <col min="3288" max="3288" width="19.7109375" style="54" customWidth="1"/>
    <col min="3289" max="3289" width="19.140625" style="54" customWidth="1"/>
    <col min="3290" max="3290" width="37.28515625" style="54" bestFit="1" customWidth="1"/>
    <col min="3291" max="3539" width="65" style="54"/>
    <col min="3540" max="3540" width="60.5703125" style="54" customWidth="1"/>
    <col min="3541" max="3541" width="23.5703125" style="54" customWidth="1"/>
    <col min="3542" max="3542" width="18.42578125" style="54" customWidth="1"/>
    <col min="3543" max="3543" width="17.42578125" style="54" customWidth="1"/>
    <col min="3544" max="3544" width="19.7109375" style="54" customWidth="1"/>
    <col min="3545" max="3545" width="19.140625" style="54" customWidth="1"/>
    <col min="3546" max="3546" width="37.28515625" style="54" bestFit="1" customWidth="1"/>
    <col min="3547" max="3795" width="65" style="54"/>
    <col min="3796" max="3796" width="60.5703125" style="54" customWidth="1"/>
    <col min="3797" max="3797" width="23.5703125" style="54" customWidth="1"/>
    <col min="3798" max="3798" width="18.42578125" style="54" customWidth="1"/>
    <col min="3799" max="3799" width="17.42578125" style="54" customWidth="1"/>
    <col min="3800" max="3800" width="19.7109375" style="54" customWidth="1"/>
    <col min="3801" max="3801" width="19.140625" style="54" customWidth="1"/>
    <col min="3802" max="3802" width="37.28515625" style="54" bestFit="1" customWidth="1"/>
    <col min="3803" max="4051" width="65" style="54"/>
    <col min="4052" max="4052" width="60.5703125" style="54" customWidth="1"/>
    <col min="4053" max="4053" width="23.5703125" style="54" customWidth="1"/>
    <col min="4054" max="4054" width="18.42578125" style="54" customWidth="1"/>
    <col min="4055" max="4055" width="17.42578125" style="54" customWidth="1"/>
    <col min="4056" max="4056" width="19.7109375" style="54" customWidth="1"/>
    <col min="4057" max="4057" width="19.140625" style="54" customWidth="1"/>
    <col min="4058" max="4058" width="37.28515625" style="54" bestFit="1" customWidth="1"/>
    <col min="4059" max="4307" width="65" style="54"/>
    <col min="4308" max="4308" width="60.5703125" style="54" customWidth="1"/>
    <col min="4309" max="4309" width="23.5703125" style="54" customWidth="1"/>
    <col min="4310" max="4310" width="18.42578125" style="54" customWidth="1"/>
    <col min="4311" max="4311" width="17.42578125" style="54" customWidth="1"/>
    <col min="4312" max="4312" width="19.7109375" style="54" customWidth="1"/>
    <col min="4313" max="4313" width="19.140625" style="54" customWidth="1"/>
    <col min="4314" max="4314" width="37.28515625" style="54" bestFit="1" customWidth="1"/>
    <col min="4315" max="4563" width="65" style="54"/>
    <col min="4564" max="4564" width="60.5703125" style="54" customWidth="1"/>
    <col min="4565" max="4565" width="23.5703125" style="54" customWidth="1"/>
    <col min="4566" max="4566" width="18.42578125" style="54" customWidth="1"/>
    <col min="4567" max="4567" width="17.42578125" style="54" customWidth="1"/>
    <col min="4568" max="4568" width="19.7109375" style="54" customWidth="1"/>
    <col min="4569" max="4569" width="19.140625" style="54" customWidth="1"/>
    <col min="4570" max="4570" width="37.28515625" style="54" bestFit="1" customWidth="1"/>
    <col min="4571" max="4819" width="65" style="54"/>
    <col min="4820" max="4820" width="60.5703125" style="54" customWidth="1"/>
    <col min="4821" max="4821" width="23.5703125" style="54" customWidth="1"/>
    <col min="4822" max="4822" width="18.42578125" style="54" customWidth="1"/>
    <col min="4823" max="4823" width="17.42578125" style="54" customWidth="1"/>
    <col min="4824" max="4824" width="19.7109375" style="54" customWidth="1"/>
    <col min="4825" max="4825" width="19.140625" style="54" customWidth="1"/>
    <col min="4826" max="4826" width="37.28515625" style="54" bestFit="1" customWidth="1"/>
    <col min="4827" max="5075" width="65" style="54"/>
    <col min="5076" max="5076" width="60.5703125" style="54" customWidth="1"/>
    <col min="5077" max="5077" width="23.5703125" style="54" customWidth="1"/>
    <col min="5078" max="5078" width="18.42578125" style="54" customWidth="1"/>
    <col min="5079" max="5079" width="17.42578125" style="54" customWidth="1"/>
    <col min="5080" max="5080" width="19.7109375" style="54" customWidth="1"/>
    <col min="5081" max="5081" width="19.140625" style="54" customWidth="1"/>
    <col min="5082" max="5082" width="37.28515625" style="54" bestFit="1" customWidth="1"/>
    <col min="5083" max="5331" width="65" style="54"/>
    <col min="5332" max="5332" width="60.5703125" style="54" customWidth="1"/>
    <col min="5333" max="5333" width="23.5703125" style="54" customWidth="1"/>
    <col min="5334" max="5334" width="18.42578125" style="54" customWidth="1"/>
    <col min="5335" max="5335" width="17.42578125" style="54" customWidth="1"/>
    <col min="5336" max="5336" width="19.7109375" style="54" customWidth="1"/>
    <col min="5337" max="5337" width="19.140625" style="54" customWidth="1"/>
    <col min="5338" max="5338" width="37.28515625" style="54" bestFit="1" customWidth="1"/>
    <col min="5339" max="5587" width="65" style="54"/>
    <col min="5588" max="5588" width="60.5703125" style="54" customWidth="1"/>
    <col min="5589" max="5589" width="23.5703125" style="54" customWidth="1"/>
    <col min="5590" max="5590" width="18.42578125" style="54" customWidth="1"/>
    <col min="5591" max="5591" width="17.42578125" style="54" customWidth="1"/>
    <col min="5592" max="5592" width="19.7109375" style="54" customWidth="1"/>
    <col min="5593" max="5593" width="19.140625" style="54" customWidth="1"/>
    <col min="5594" max="5594" width="37.28515625" style="54" bestFit="1" customWidth="1"/>
    <col min="5595" max="5843" width="65" style="54"/>
    <col min="5844" max="5844" width="60.5703125" style="54" customWidth="1"/>
    <col min="5845" max="5845" width="23.5703125" style="54" customWidth="1"/>
    <col min="5846" max="5846" width="18.42578125" style="54" customWidth="1"/>
    <col min="5847" max="5847" width="17.42578125" style="54" customWidth="1"/>
    <col min="5848" max="5848" width="19.7109375" style="54" customWidth="1"/>
    <col min="5849" max="5849" width="19.140625" style="54" customWidth="1"/>
    <col min="5850" max="5850" width="37.28515625" style="54" bestFit="1" customWidth="1"/>
    <col min="5851" max="6099" width="65" style="54"/>
    <col min="6100" max="6100" width="60.5703125" style="54" customWidth="1"/>
    <col min="6101" max="6101" width="23.5703125" style="54" customWidth="1"/>
    <col min="6102" max="6102" width="18.42578125" style="54" customWidth="1"/>
    <col min="6103" max="6103" width="17.42578125" style="54" customWidth="1"/>
    <col min="6104" max="6104" width="19.7109375" style="54" customWidth="1"/>
    <col min="6105" max="6105" width="19.140625" style="54" customWidth="1"/>
    <col min="6106" max="6106" width="37.28515625" style="54" bestFit="1" customWidth="1"/>
    <col min="6107" max="6355" width="65" style="54"/>
    <col min="6356" max="6356" width="60.5703125" style="54" customWidth="1"/>
    <col min="6357" max="6357" width="23.5703125" style="54" customWidth="1"/>
    <col min="6358" max="6358" width="18.42578125" style="54" customWidth="1"/>
    <col min="6359" max="6359" width="17.42578125" style="54" customWidth="1"/>
    <col min="6360" max="6360" width="19.7109375" style="54" customWidth="1"/>
    <col min="6361" max="6361" width="19.140625" style="54" customWidth="1"/>
    <col min="6362" max="6362" width="37.28515625" style="54" bestFit="1" customWidth="1"/>
    <col min="6363" max="6611" width="65" style="54"/>
    <col min="6612" max="6612" width="60.5703125" style="54" customWidth="1"/>
    <col min="6613" max="6613" width="23.5703125" style="54" customWidth="1"/>
    <col min="6614" max="6614" width="18.42578125" style="54" customWidth="1"/>
    <col min="6615" max="6615" width="17.42578125" style="54" customWidth="1"/>
    <col min="6616" max="6616" width="19.7109375" style="54" customWidth="1"/>
    <col min="6617" max="6617" width="19.140625" style="54" customWidth="1"/>
    <col min="6618" max="6618" width="37.28515625" style="54" bestFit="1" customWidth="1"/>
    <col min="6619" max="6867" width="65" style="54"/>
    <col min="6868" max="6868" width="60.5703125" style="54" customWidth="1"/>
    <col min="6869" max="6869" width="23.5703125" style="54" customWidth="1"/>
    <col min="6870" max="6870" width="18.42578125" style="54" customWidth="1"/>
    <col min="6871" max="6871" width="17.42578125" style="54" customWidth="1"/>
    <col min="6872" max="6872" width="19.7109375" style="54" customWidth="1"/>
    <col min="6873" max="6873" width="19.140625" style="54" customWidth="1"/>
    <col min="6874" max="6874" width="37.28515625" style="54" bestFit="1" customWidth="1"/>
    <col min="6875" max="7123" width="65" style="54"/>
    <col min="7124" max="7124" width="60.5703125" style="54" customWidth="1"/>
    <col min="7125" max="7125" width="23.5703125" style="54" customWidth="1"/>
    <col min="7126" max="7126" width="18.42578125" style="54" customWidth="1"/>
    <col min="7127" max="7127" width="17.42578125" style="54" customWidth="1"/>
    <col min="7128" max="7128" width="19.7109375" style="54" customWidth="1"/>
    <col min="7129" max="7129" width="19.140625" style="54" customWidth="1"/>
    <col min="7130" max="7130" width="37.28515625" style="54" bestFit="1" customWidth="1"/>
    <col min="7131" max="7379" width="65" style="54"/>
    <col min="7380" max="7380" width="60.5703125" style="54" customWidth="1"/>
    <col min="7381" max="7381" width="23.5703125" style="54" customWidth="1"/>
    <col min="7382" max="7382" width="18.42578125" style="54" customWidth="1"/>
    <col min="7383" max="7383" width="17.42578125" style="54" customWidth="1"/>
    <col min="7384" max="7384" width="19.7109375" style="54" customWidth="1"/>
    <col min="7385" max="7385" width="19.140625" style="54" customWidth="1"/>
    <col min="7386" max="7386" width="37.28515625" style="54" bestFit="1" customWidth="1"/>
    <col min="7387" max="7635" width="65" style="54"/>
    <col min="7636" max="7636" width="60.5703125" style="54" customWidth="1"/>
    <col min="7637" max="7637" width="23.5703125" style="54" customWidth="1"/>
    <col min="7638" max="7638" width="18.42578125" style="54" customWidth="1"/>
    <col min="7639" max="7639" width="17.42578125" style="54" customWidth="1"/>
    <col min="7640" max="7640" width="19.7109375" style="54" customWidth="1"/>
    <col min="7641" max="7641" width="19.140625" style="54" customWidth="1"/>
    <col min="7642" max="7642" width="37.28515625" style="54" bestFit="1" customWidth="1"/>
    <col min="7643" max="7891" width="65" style="54"/>
    <col min="7892" max="7892" width="60.5703125" style="54" customWidth="1"/>
    <col min="7893" max="7893" width="23.5703125" style="54" customWidth="1"/>
    <col min="7894" max="7894" width="18.42578125" style="54" customWidth="1"/>
    <col min="7895" max="7895" width="17.42578125" style="54" customWidth="1"/>
    <col min="7896" max="7896" width="19.7109375" style="54" customWidth="1"/>
    <col min="7897" max="7897" width="19.140625" style="54" customWidth="1"/>
    <col min="7898" max="7898" width="37.28515625" style="54" bestFit="1" customWidth="1"/>
    <col min="7899" max="8147" width="65" style="54"/>
    <col min="8148" max="8148" width="60.5703125" style="54" customWidth="1"/>
    <col min="8149" max="8149" width="23.5703125" style="54" customWidth="1"/>
    <col min="8150" max="8150" width="18.42578125" style="54" customWidth="1"/>
    <col min="8151" max="8151" width="17.42578125" style="54" customWidth="1"/>
    <col min="8152" max="8152" width="19.7109375" style="54" customWidth="1"/>
    <col min="8153" max="8153" width="19.140625" style="54" customWidth="1"/>
    <col min="8154" max="8154" width="37.28515625" style="54" bestFit="1" customWidth="1"/>
    <col min="8155" max="8403" width="65" style="54"/>
    <col min="8404" max="8404" width="60.5703125" style="54" customWidth="1"/>
    <col min="8405" max="8405" width="23.5703125" style="54" customWidth="1"/>
    <col min="8406" max="8406" width="18.42578125" style="54" customWidth="1"/>
    <col min="8407" max="8407" width="17.42578125" style="54" customWidth="1"/>
    <col min="8408" max="8408" width="19.7109375" style="54" customWidth="1"/>
    <col min="8409" max="8409" width="19.140625" style="54" customWidth="1"/>
    <col min="8410" max="8410" width="37.28515625" style="54" bestFit="1" customWidth="1"/>
    <col min="8411" max="8659" width="65" style="54"/>
    <col min="8660" max="8660" width="60.5703125" style="54" customWidth="1"/>
    <col min="8661" max="8661" width="23.5703125" style="54" customWidth="1"/>
    <col min="8662" max="8662" width="18.42578125" style="54" customWidth="1"/>
    <col min="8663" max="8663" width="17.42578125" style="54" customWidth="1"/>
    <col min="8664" max="8664" width="19.7109375" style="54" customWidth="1"/>
    <col min="8665" max="8665" width="19.140625" style="54" customWidth="1"/>
    <col min="8666" max="8666" width="37.28515625" style="54" bestFit="1" customWidth="1"/>
    <col min="8667" max="8915" width="65" style="54"/>
    <col min="8916" max="8916" width="60.5703125" style="54" customWidth="1"/>
    <col min="8917" max="8917" width="23.5703125" style="54" customWidth="1"/>
    <col min="8918" max="8918" width="18.42578125" style="54" customWidth="1"/>
    <col min="8919" max="8919" width="17.42578125" style="54" customWidth="1"/>
    <col min="8920" max="8920" width="19.7109375" style="54" customWidth="1"/>
    <col min="8921" max="8921" width="19.140625" style="54" customWidth="1"/>
    <col min="8922" max="8922" width="37.28515625" style="54" bestFit="1" customWidth="1"/>
    <col min="8923" max="9171" width="65" style="54"/>
    <col min="9172" max="9172" width="60.5703125" style="54" customWidth="1"/>
    <col min="9173" max="9173" width="23.5703125" style="54" customWidth="1"/>
    <col min="9174" max="9174" width="18.42578125" style="54" customWidth="1"/>
    <col min="9175" max="9175" width="17.42578125" style="54" customWidth="1"/>
    <col min="9176" max="9176" width="19.7109375" style="54" customWidth="1"/>
    <col min="9177" max="9177" width="19.140625" style="54" customWidth="1"/>
    <col min="9178" max="9178" width="37.28515625" style="54" bestFit="1" customWidth="1"/>
    <col min="9179" max="9427" width="65" style="54"/>
    <col min="9428" max="9428" width="60.5703125" style="54" customWidth="1"/>
    <col min="9429" max="9429" width="23.5703125" style="54" customWidth="1"/>
    <col min="9430" max="9430" width="18.42578125" style="54" customWidth="1"/>
    <col min="9431" max="9431" width="17.42578125" style="54" customWidth="1"/>
    <col min="9432" max="9432" width="19.7109375" style="54" customWidth="1"/>
    <col min="9433" max="9433" width="19.140625" style="54" customWidth="1"/>
    <col min="9434" max="9434" width="37.28515625" style="54" bestFit="1" customWidth="1"/>
    <col min="9435" max="9683" width="65" style="54"/>
    <col min="9684" max="9684" width="60.5703125" style="54" customWidth="1"/>
    <col min="9685" max="9685" width="23.5703125" style="54" customWidth="1"/>
    <col min="9686" max="9686" width="18.42578125" style="54" customWidth="1"/>
    <col min="9687" max="9687" width="17.42578125" style="54" customWidth="1"/>
    <col min="9688" max="9688" width="19.7109375" style="54" customWidth="1"/>
    <col min="9689" max="9689" width="19.140625" style="54" customWidth="1"/>
    <col min="9690" max="9690" width="37.28515625" style="54" bestFit="1" customWidth="1"/>
    <col min="9691" max="9939" width="65" style="54"/>
    <col min="9940" max="9940" width="60.5703125" style="54" customWidth="1"/>
    <col min="9941" max="9941" width="23.5703125" style="54" customWidth="1"/>
    <col min="9942" max="9942" width="18.42578125" style="54" customWidth="1"/>
    <col min="9943" max="9943" width="17.42578125" style="54" customWidth="1"/>
    <col min="9944" max="9944" width="19.7109375" style="54" customWidth="1"/>
    <col min="9945" max="9945" width="19.140625" style="54" customWidth="1"/>
    <col min="9946" max="9946" width="37.28515625" style="54" bestFit="1" customWidth="1"/>
    <col min="9947" max="10195" width="65" style="54"/>
    <col min="10196" max="10196" width="60.5703125" style="54" customWidth="1"/>
    <col min="10197" max="10197" width="23.5703125" style="54" customWidth="1"/>
    <col min="10198" max="10198" width="18.42578125" style="54" customWidth="1"/>
    <col min="10199" max="10199" width="17.42578125" style="54" customWidth="1"/>
    <col min="10200" max="10200" width="19.7109375" style="54" customWidth="1"/>
    <col min="10201" max="10201" width="19.140625" style="54" customWidth="1"/>
    <col min="10202" max="10202" width="37.28515625" style="54" bestFit="1" customWidth="1"/>
    <col min="10203" max="10451" width="65" style="54"/>
    <col min="10452" max="10452" width="60.5703125" style="54" customWidth="1"/>
    <col min="10453" max="10453" width="23.5703125" style="54" customWidth="1"/>
    <col min="10454" max="10454" width="18.42578125" style="54" customWidth="1"/>
    <col min="10455" max="10455" width="17.42578125" style="54" customWidth="1"/>
    <col min="10456" max="10456" width="19.7109375" style="54" customWidth="1"/>
    <col min="10457" max="10457" width="19.140625" style="54" customWidth="1"/>
    <col min="10458" max="10458" width="37.28515625" style="54" bestFit="1" customWidth="1"/>
    <col min="10459" max="10707" width="65" style="54"/>
    <col min="10708" max="10708" width="60.5703125" style="54" customWidth="1"/>
    <col min="10709" max="10709" width="23.5703125" style="54" customWidth="1"/>
    <col min="10710" max="10710" width="18.42578125" style="54" customWidth="1"/>
    <col min="10711" max="10711" width="17.42578125" style="54" customWidth="1"/>
    <col min="10712" max="10712" width="19.7109375" style="54" customWidth="1"/>
    <col min="10713" max="10713" width="19.140625" style="54" customWidth="1"/>
    <col min="10714" max="10714" width="37.28515625" style="54" bestFit="1" customWidth="1"/>
    <col min="10715" max="10963" width="65" style="54"/>
    <col min="10964" max="10964" width="60.5703125" style="54" customWidth="1"/>
    <col min="10965" max="10965" width="23.5703125" style="54" customWidth="1"/>
    <col min="10966" max="10966" width="18.42578125" style="54" customWidth="1"/>
    <col min="10967" max="10967" width="17.42578125" style="54" customWidth="1"/>
    <col min="10968" max="10968" width="19.7109375" style="54" customWidth="1"/>
    <col min="10969" max="10969" width="19.140625" style="54" customWidth="1"/>
    <col min="10970" max="10970" width="37.28515625" style="54" bestFit="1" customWidth="1"/>
    <col min="10971" max="11219" width="65" style="54"/>
    <col min="11220" max="11220" width="60.5703125" style="54" customWidth="1"/>
    <col min="11221" max="11221" width="23.5703125" style="54" customWidth="1"/>
    <col min="11222" max="11222" width="18.42578125" style="54" customWidth="1"/>
    <col min="11223" max="11223" width="17.42578125" style="54" customWidth="1"/>
    <col min="11224" max="11224" width="19.7109375" style="54" customWidth="1"/>
    <col min="11225" max="11225" width="19.140625" style="54" customWidth="1"/>
    <col min="11226" max="11226" width="37.28515625" style="54" bestFit="1" customWidth="1"/>
    <col min="11227" max="11475" width="65" style="54"/>
    <col min="11476" max="11476" width="60.5703125" style="54" customWidth="1"/>
    <col min="11477" max="11477" width="23.5703125" style="54" customWidth="1"/>
    <col min="11478" max="11478" width="18.42578125" style="54" customWidth="1"/>
    <col min="11479" max="11479" width="17.42578125" style="54" customWidth="1"/>
    <col min="11480" max="11480" width="19.7109375" style="54" customWidth="1"/>
    <col min="11481" max="11481" width="19.140625" style="54" customWidth="1"/>
    <col min="11482" max="11482" width="37.28515625" style="54" bestFit="1" customWidth="1"/>
    <col min="11483" max="11731" width="65" style="54"/>
    <col min="11732" max="11732" width="60.5703125" style="54" customWidth="1"/>
    <col min="11733" max="11733" width="23.5703125" style="54" customWidth="1"/>
    <col min="11734" max="11734" width="18.42578125" style="54" customWidth="1"/>
    <col min="11735" max="11735" width="17.42578125" style="54" customWidth="1"/>
    <col min="11736" max="11736" width="19.7109375" style="54" customWidth="1"/>
    <col min="11737" max="11737" width="19.140625" style="54" customWidth="1"/>
    <col min="11738" max="11738" width="37.28515625" style="54" bestFit="1" customWidth="1"/>
    <col min="11739" max="11987" width="65" style="54"/>
    <col min="11988" max="11988" width="60.5703125" style="54" customWidth="1"/>
    <col min="11989" max="11989" width="23.5703125" style="54" customWidth="1"/>
    <col min="11990" max="11990" width="18.42578125" style="54" customWidth="1"/>
    <col min="11991" max="11991" width="17.42578125" style="54" customWidth="1"/>
    <col min="11992" max="11992" width="19.7109375" style="54" customWidth="1"/>
    <col min="11993" max="11993" width="19.140625" style="54" customWidth="1"/>
    <col min="11994" max="11994" width="37.28515625" style="54" bestFit="1" customWidth="1"/>
    <col min="11995" max="12243" width="65" style="54"/>
    <col min="12244" max="12244" width="60.5703125" style="54" customWidth="1"/>
    <col min="12245" max="12245" width="23.5703125" style="54" customWidth="1"/>
    <col min="12246" max="12246" width="18.42578125" style="54" customWidth="1"/>
    <col min="12247" max="12247" width="17.42578125" style="54" customWidth="1"/>
    <col min="12248" max="12248" width="19.7109375" style="54" customWidth="1"/>
    <col min="12249" max="12249" width="19.140625" style="54" customWidth="1"/>
    <col min="12250" max="12250" width="37.28515625" style="54" bestFit="1" customWidth="1"/>
    <col min="12251" max="12499" width="65" style="54"/>
    <col min="12500" max="12500" width="60.5703125" style="54" customWidth="1"/>
    <col min="12501" max="12501" width="23.5703125" style="54" customWidth="1"/>
    <col min="12502" max="12502" width="18.42578125" style="54" customWidth="1"/>
    <col min="12503" max="12503" width="17.42578125" style="54" customWidth="1"/>
    <col min="12504" max="12504" width="19.7109375" style="54" customWidth="1"/>
    <col min="12505" max="12505" width="19.140625" style="54" customWidth="1"/>
    <col min="12506" max="12506" width="37.28515625" style="54" bestFit="1" customWidth="1"/>
    <col min="12507" max="12755" width="65" style="54"/>
    <col min="12756" max="12756" width="60.5703125" style="54" customWidth="1"/>
    <col min="12757" max="12757" width="23.5703125" style="54" customWidth="1"/>
    <col min="12758" max="12758" width="18.42578125" style="54" customWidth="1"/>
    <col min="12759" max="12759" width="17.42578125" style="54" customWidth="1"/>
    <col min="12760" max="12760" width="19.7109375" style="54" customWidth="1"/>
    <col min="12761" max="12761" width="19.140625" style="54" customWidth="1"/>
    <col min="12762" max="12762" width="37.28515625" style="54" bestFit="1" customWidth="1"/>
    <col min="12763" max="13011" width="65" style="54"/>
    <col min="13012" max="13012" width="60.5703125" style="54" customWidth="1"/>
    <col min="13013" max="13013" width="23.5703125" style="54" customWidth="1"/>
    <col min="13014" max="13014" width="18.42578125" style="54" customWidth="1"/>
    <col min="13015" max="13015" width="17.42578125" style="54" customWidth="1"/>
    <col min="13016" max="13016" width="19.7109375" style="54" customWidth="1"/>
    <col min="13017" max="13017" width="19.140625" style="54" customWidth="1"/>
    <col min="13018" max="13018" width="37.28515625" style="54" bestFit="1" customWidth="1"/>
    <col min="13019" max="13267" width="65" style="54"/>
    <col min="13268" max="13268" width="60.5703125" style="54" customWidth="1"/>
    <col min="13269" max="13269" width="23.5703125" style="54" customWidth="1"/>
    <col min="13270" max="13270" width="18.42578125" style="54" customWidth="1"/>
    <col min="13271" max="13271" width="17.42578125" style="54" customWidth="1"/>
    <col min="13272" max="13272" width="19.7109375" style="54" customWidth="1"/>
    <col min="13273" max="13273" width="19.140625" style="54" customWidth="1"/>
    <col min="13274" max="13274" width="37.28515625" style="54" bestFit="1" customWidth="1"/>
    <col min="13275" max="13523" width="65" style="54"/>
    <col min="13524" max="13524" width="60.5703125" style="54" customWidth="1"/>
    <col min="13525" max="13525" width="23.5703125" style="54" customWidth="1"/>
    <col min="13526" max="13526" width="18.42578125" style="54" customWidth="1"/>
    <col min="13527" max="13527" width="17.42578125" style="54" customWidth="1"/>
    <col min="13528" max="13528" width="19.7109375" style="54" customWidth="1"/>
    <col min="13529" max="13529" width="19.140625" style="54" customWidth="1"/>
    <col min="13530" max="13530" width="37.28515625" style="54" bestFit="1" customWidth="1"/>
    <col min="13531" max="13779" width="65" style="54"/>
    <col min="13780" max="13780" width="60.5703125" style="54" customWidth="1"/>
    <col min="13781" max="13781" width="23.5703125" style="54" customWidth="1"/>
    <col min="13782" max="13782" width="18.42578125" style="54" customWidth="1"/>
    <col min="13783" max="13783" width="17.42578125" style="54" customWidth="1"/>
    <col min="13784" max="13784" width="19.7109375" style="54" customWidth="1"/>
    <col min="13785" max="13785" width="19.140625" style="54" customWidth="1"/>
    <col min="13786" max="13786" width="37.28515625" style="54" bestFit="1" customWidth="1"/>
    <col min="13787" max="14035" width="65" style="54"/>
    <col min="14036" max="14036" width="60.5703125" style="54" customWidth="1"/>
    <col min="14037" max="14037" width="23.5703125" style="54" customWidth="1"/>
    <col min="14038" max="14038" width="18.42578125" style="54" customWidth="1"/>
    <col min="14039" max="14039" width="17.42578125" style="54" customWidth="1"/>
    <col min="14040" max="14040" width="19.7109375" style="54" customWidth="1"/>
    <col min="14041" max="14041" width="19.140625" style="54" customWidth="1"/>
    <col min="14042" max="14042" width="37.28515625" style="54" bestFit="1" customWidth="1"/>
    <col min="14043" max="14291" width="65" style="54"/>
    <col min="14292" max="14292" width="60.5703125" style="54" customWidth="1"/>
    <col min="14293" max="14293" width="23.5703125" style="54" customWidth="1"/>
    <col min="14294" max="14294" width="18.42578125" style="54" customWidth="1"/>
    <col min="14295" max="14295" width="17.42578125" style="54" customWidth="1"/>
    <col min="14296" max="14296" width="19.7109375" style="54" customWidth="1"/>
    <col min="14297" max="14297" width="19.140625" style="54" customWidth="1"/>
    <col min="14298" max="14298" width="37.28515625" style="54" bestFit="1" customWidth="1"/>
    <col min="14299" max="14547" width="65" style="54"/>
    <col min="14548" max="14548" width="60.5703125" style="54" customWidth="1"/>
    <col min="14549" max="14549" width="23.5703125" style="54" customWidth="1"/>
    <col min="14550" max="14550" width="18.42578125" style="54" customWidth="1"/>
    <col min="14551" max="14551" width="17.42578125" style="54" customWidth="1"/>
    <col min="14552" max="14552" width="19.7109375" style="54" customWidth="1"/>
    <col min="14553" max="14553" width="19.140625" style="54" customWidth="1"/>
    <col min="14554" max="14554" width="37.28515625" style="54" bestFit="1" customWidth="1"/>
    <col min="14555" max="14803" width="65" style="54"/>
    <col min="14804" max="14804" width="60.5703125" style="54" customWidth="1"/>
    <col min="14805" max="14805" width="23.5703125" style="54" customWidth="1"/>
    <col min="14806" max="14806" width="18.42578125" style="54" customWidth="1"/>
    <col min="14807" max="14807" width="17.42578125" style="54" customWidth="1"/>
    <col min="14808" max="14808" width="19.7109375" style="54" customWidth="1"/>
    <col min="14809" max="14809" width="19.140625" style="54" customWidth="1"/>
    <col min="14810" max="14810" width="37.28515625" style="54" bestFit="1" customWidth="1"/>
    <col min="14811" max="15059" width="65" style="54"/>
    <col min="15060" max="15060" width="60.5703125" style="54" customWidth="1"/>
    <col min="15061" max="15061" width="23.5703125" style="54" customWidth="1"/>
    <col min="15062" max="15062" width="18.42578125" style="54" customWidth="1"/>
    <col min="15063" max="15063" width="17.42578125" style="54" customWidth="1"/>
    <col min="15064" max="15064" width="19.7109375" style="54" customWidth="1"/>
    <col min="15065" max="15065" width="19.140625" style="54" customWidth="1"/>
    <col min="15066" max="15066" width="37.28515625" style="54" bestFit="1" customWidth="1"/>
    <col min="15067" max="15315" width="65" style="54"/>
    <col min="15316" max="15316" width="60.5703125" style="54" customWidth="1"/>
    <col min="15317" max="15317" width="23.5703125" style="54" customWidth="1"/>
    <col min="15318" max="15318" width="18.42578125" style="54" customWidth="1"/>
    <col min="15319" max="15319" width="17.42578125" style="54" customWidth="1"/>
    <col min="15320" max="15320" width="19.7109375" style="54" customWidth="1"/>
    <col min="15321" max="15321" width="19.140625" style="54" customWidth="1"/>
    <col min="15322" max="15322" width="37.28515625" style="54" bestFit="1" customWidth="1"/>
    <col min="15323" max="15571" width="65" style="54"/>
    <col min="15572" max="15572" width="60.5703125" style="54" customWidth="1"/>
    <col min="15573" max="15573" width="23.5703125" style="54" customWidth="1"/>
    <col min="15574" max="15574" width="18.42578125" style="54" customWidth="1"/>
    <col min="15575" max="15575" width="17.42578125" style="54" customWidth="1"/>
    <col min="15576" max="15576" width="19.7109375" style="54" customWidth="1"/>
    <col min="15577" max="15577" width="19.140625" style="54" customWidth="1"/>
    <col min="15578" max="15578" width="37.28515625" style="54" bestFit="1" customWidth="1"/>
    <col min="15579" max="15827" width="65" style="54"/>
    <col min="15828" max="15828" width="60.5703125" style="54" customWidth="1"/>
    <col min="15829" max="15829" width="23.5703125" style="54" customWidth="1"/>
    <col min="15830" max="15830" width="18.42578125" style="54" customWidth="1"/>
    <col min="15831" max="15831" width="17.42578125" style="54" customWidth="1"/>
    <col min="15832" max="15832" width="19.7109375" style="54" customWidth="1"/>
    <col min="15833" max="15833" width="19.140625" style="54" customWidth="1"/>
    <col min="15834" max="15834" width="37.28515625" style="54" bestFit="1" customWidth="1"/>
    <col min="15835" max="16083" width="65" style="54"/>
    <col min="16084" max="16084" width="60.5703125" style="54" customWidth="1"/>
    <col min="16085" max="16085" width="23.5703125" style="54" customWidth="1"/>
    <col min="16086" max="16086" width="18.42578125" style="54" customWidth="1"/>
    <col min="16087" max="16087" width="17.42578125" style="54" customWidth="1"/>
    <col min="16088" max="16088" width="19.7109375" style="54" customWidth="1"/>
    <col min="16089" max="16089" width="19.140625" style="54" customWidth="1"/>
    <col min="16090" max="16090" width="37.28515625" style="54" bestFit="1" customWidth="1"/>
    <col min="16091" max="16384" width="65" style="54"/>
  </cols>
  <sheetData>
    <row r="1" spans="1:6" ht="20.100000000000001" customHeight="1" x14ac:dyDescent="0.25">
      <c r="A1" s="243" t="s">
        <v>503</v>
      </c>
      <c r="B1" s="243"/>
      <c r="C1" s="243"/>
      <c r="D1" s="243"/>
      <c r="E1" s="243"/>
      <c r="F1" s="243"/>
    </row>
    <row r="2" spans="1:6" ht="20.100000000000001" customHeight="1" x14ac:dyDescent="0.25">
      <c r="A2" s="103" t="str">
        <f>'Formato 1'!A2</f>
        <v>MUNICIPIO DE SALAMANCA, GUANAJUATO</v>
      </c>
      <c r="B2" s="127"/>
      <c r="C2" s="127"/>
      <c r="D2" s="127"/>
      <c r="E2" s="127"/>
      <c r="F2" s="128"/>
    </row>
    <row r="3" spans="1:6" ht="29.25" customHeight="1" x14ac:dyDescent="0.25">
      <c r="A3" s="129" t="s">
        <v>504</v>
      </c>
      <c r="B3" s="130"/>
      <c r="C3" s="130"/>
      <c r="D3" s="130"/>
      <c r="E3" s="130"/>
      <c r="F3" s="131"/>
    </row>
    <row r="4" spans="1:6" ht="35.25" customHeight="1" x14ac:dyDescent="0.25">
      <c r="A4" s="114"/>
      <c r="B4" s="114" t="s">
        <v>505</v>
      </c>
      <c r="C4" s="114" t="s">
        <v>506</v>
      </c>
      <c r="D4" s="114" t="s">
        <v>507</v>
      </c>
      <c r="E4" s="114" t="s">
        <v>508</v>
      </c>
      <c r="F4" s="114" t="s">
        <v>509</v>
      </c>
    </row>
    <row r="5" spans="1:6" ht="12.75" customHeight="1" x14ac:dyDescent="0.25">
      <c r="A5" s="17" t="s">
        <v>510</v>
      </c>
      <c r="B5" s="50"/>
      <c r="C5" s="50"/>
      <c r="D5" s="50"/>
      <c r="E5" s="50"/>
      <c r="F5" s="50"/>
    </row>
    <row r="6" spans="1:6" ht="30" x14ac:dyDescent="0.25">
      <c r="A6" s="56" t="s">
        <v>511</v>
      </c>
      <c r="B6" s="57"/>
      <c r="C6" s="57"/>
      <c r="D6" s="57"/>
      <c r="E6" s="57"/>
      <c r="F6" s="57"/>
    </row>
    <row r="7" spans="1:6" ht="15" x14ac:dyDescent="0.25">
      <c r="A7" s="56" t="s">
        <v>512</v>
      </c>
      <c r="B7" s="57"/>
      <c r="C7" s="57"/>
      <c r="D7" s="57"/>
      <c r="E7" s="57"/>
      <c r="F7" s="57"/>
    </row>
    <row r="8" spans="1:6" ht="15" x14ac:dyDescent="0.25">
      <c r="A8" s="64"/>
      <c r="B8" s="42"/>
      <c r="C8" s="42"/>
      <c r="D8" s="42"/>
      <c r="E8" s="42"/>
      <c r="F8" s="42"/>
    </row>
    <row r="9" spans="1:6" ht="15" x14ac:dyDescent="0.25">
      <c r="A9" s="17" t="s">
        <v>513</v>
      </c>
      <c r="B9" s="42"/>
      <c r="C9" s="42"/>
      <c r="D9" s="42"/>
      <c r="E9" s="42"/>
      <c r="F9" s="42"/>
    </row>
    <row r="10" spans="1:6" ht="15" x14ac:dyDescent="0.25">
      <c r="A10" s="56" t="s">
        <v>514</v>
      </c>
      <c r="B10" s="57"/>
      <c r="C10" s="57"/>
      <c r="D10" s="57"/>
      <c r="E10" s="57"/>
      <c r="F10" s="57"/>
    </row>
    <row r="11" spans="1:6" ht="15" x14ac:dyDescent="0.25">
      <c r="A11" s="76" t="s">
        <v>515</v>
      </c>
      <c r="B11" s="57"/>
      <c r="C11" s="57"/>
      <c r="D11" s="57"/>
      <c r="E11" s="57"/>
      <c r="F11" s="57"/>
    </row>
    <row r="12" spans="1:6" ht="15" x14ac:dyDescent="0.25">
      <c r="A12" s="76" t="s">
        <v>516</v>
      </c>
      <c r="B12" s="57"/>
      <c r="C12" s="57"/>
      <c r="D12" s="57"/>
      <c r="E12" s="57"/>
      <c r="F12" s="57"/>
    </row>
    <row r="13" spans="1:6" ht="15" x14ac:dyDescent="0.25">
      <c r="A13" s="76" t="s">
        <v>517</v>
      </c>
      <c r="B13" s="57"/>
      <c r="C13" s="57"/>
      <c r="D13" s="57"/>
      <c r="E13" s="57"/>
      <c r="F13" s="57"/>
    </row>
    <row r="14" spans="1:6" ht="15" x14ac:dyDescent="0.25">
      <c r="A14" s="56" t="s">
        <v>518</v>
      </c>
      <c r="B14" s="57"/>
      <c r="C14" s="57"/>
      <c r="D14" s="57"/>
      <c r="E14" s="57"/>
      <c r="F14" s="57"/>
    </row>
    <row r="15" spans="1:6" ht="15" x14ac:dyDescent="0.25">
      <c r="A15" s="76" t="s">
        <v>515</v>
      </c>
      <c r="B15" s="57"/>
      <c r="C15" s="57"/>
      <c r="D15" s="57"/>
      <c r="E15" s="57"/>
      <c r="F15" s="57"/>
    </row>
    <row r="16" spans="1:6" ht="15" x14ac:dyDescent="0.25">
      <c r="A16" s="76" t="s">
        <v>516</v>
      </c>
      <c r="B16" s="57"/>
      <c r="C16" s="57"/>
      <c r="D16" s="57"/>
      <c r="E16" s="57"/>
      <c r="F16" s="57"/>
    </row>
    <row r="17" spans="1:6" ht="15" x14ac:dyDescent="0.25">
      <c r="A17" s="76" t="s">
        <v>517</v>
      </c>
      <c r="B17" s="57"/>
      <c r="C17" s="57"/>
      <c r="D17" s="57"/>
      <c r="E17" s="57"/>
      <c r="F17" s="57"/>
    </row>
    <row r="18" spans="1:6" ht="15" x14ac:dyDescent="0.25">
      <c r="A18" s="56" t="s">
        <v>519</v>
      </c>
      <c r="B18" s="115"/>
      <c r="C18" s="57"/>
      <c r="D18" s="57"/>
      <c r="E18" s="57"/>
      <c r="F18" s="57"/>
    </row>
    <row r="19" spans="1:6" ht="15" x14ac:dyDescent="0.25">
      <c r="A19" s="56" t="s">
        <v>520</v>
      </c>
      <c r="B19" s="57"/>
      <c r="C19" s="57"/>
      <c r="D19" s="57"/>
      <c r="E19" s="57"/>
      <c r="F19" s="57"/>
    </row>
    <row r="20" spans="1:6" ht="30" x14ac:dyDescent="0.25">
      <c r="A20" s="56" t="s">
        <v>521</v>
      </c>
      <c r="B20" s="116"/>
      <c r="C20" s="116"/>
      <c r="D20" s="116"/>
      <c r="E20" s="116"/>
      <c r="F20" s="116"/>
    </row>
    <row r="21" spans="1:6" ht="30" x14ac:dyDescent="0.25">
      <c r="A21" s="56" t="s">
        <v>522</v>
      </c>
      <c r="B21" s="116"/>
      <c r="C21" s="116"/>
      <c r="D21" s="116"/>
      <c r="E21" s="116"/>
      <c r="F21" s="116"/>
    </row>
    <row r="22" spans="1:6" ht="30" x14ac:dyDescent="0.25">
      <c r="A22" s="56" t="s">
        <v>523</v>
      </c>
      <c r="B22" s="116"/>
      <c r="C22" s="116"/>
      <c r="D22" s="116"/>
      <c r="E22" s="116"/>
      <c r="F22" s="116"/>
    </row>
    <row r="23" spans="1:6" ht="15" x14ac:dyDescent="0.25">
      <c r="A23" s="56" t="s">
        <v>524</v>
      </c>
      <c r="B23" s="116"/>
      <c r="C23" s="116"/>
      <c r="D23" s="116"/>
      <c r="E23" s="116"/>
      <c r="F23" s="116"/>
    </row>
    <row r="24" spans="1:6" ht="15" x14ac:dyDescent="0.25">
      <c r="A24" s="56" t="s">
        <v>525</v>
      </c>
      <c r="B24" s="117"/>
      <c r="C24" s="57"/>
      <c r="D24" s="57"/>
      <c r="E24" s="57"/>
      <c r="F24" s="57"/>
    </row>
    <row r="25" spans="1:6" ht="15" x14ac:dyDescent="0.25">
      <c r="A25" s="56" t="s">
        <v>526</v>
      </c>
      <c r="B25" s="117"/>
      <c r="C25" s="57"/>
      <c r="D25" s="57"/>
      <c r="E25" s="57"/>
      <c r="F25" s="57"/>
    </row>
    <row r="26" spans="1:6" ht="15" x14ac:dyDescent="0.25">
      <c r="A26" s="64"/>
      <c r="B26" s="42"/>
      <c r="C26" s="42"/>
      <c r="D26" s="42"/>
      <c r="E26" s="42"/>
      <c r="F26" s="42"/>
    </row>
    <row r="27" spans="1:6" ht="15" x14ac:dyDescent="0.25">
      <c r="A27" s="17" t="s">
        <v>527</v>
      </c>
      <c r="B27" s="42"/>
      <c r="C27" s="42"/>
      <c r="D27" s="42"/>
      <c r="E27" s="42"/>
      <c r="F27" s="42"/>
    </row>
    <row r="28" spans="1:6" ht="15" x14ac:dyDescent="0.25">
      <c r="A28" s="56" t="s">
        <v>528</v>
      </c>
      <c r="B28" s="57"/>
      <c r="C28" s="57"/>
      <c r="D28" s="57"/>
      <c r="E28" s="57"/>
      <c r="F28" s="57"/>
    </row>
    <row r="29" spans="1:6" ht="15" x14ac:dyDescent="0.25">
      <c r="A29" s="64"/>
      <c r="B29" s="42"/>
      <c r="C29" s="42"/>
      <c r="D29" s="42"/>
      <c r="E29" s="42"/>
      <c r="F29" s="42"/>
    </row>
    <row r="30" spans="1:6" ht="15" x14ac:dyDescent="0.25">
      <c r="A30" s="17" t="s">
        <v>529</v>
      </c>
      <c r="B30" s="42"/>
      <c r="C30" s="42"/>
      <c r="D30" s="42"/>
      <c r="E30" s="42"/>
      <c r="F30" s="42"/>
    </row>
    <row r="31" spans="1:6" ht="15" x14ac:dyDescent="0.25">
      <c r="A31" s="56" t="s">
        <v>514</v>
      </c>
      <c r="B31" s="57"/>
      <c r="C31" s="57"/>
      <c r="D31" s="57"/>
      <c r="E31" s="57"/>
      <c r="F31" s="57"/>
    </row>
    <row r="32" spans="1:6" ht="15" x14ac:dyDescent="0.25">
      <c r="A32" s="56" t="s">
        <v>518</v>
      </c>
      <c r="B32" s="57"/>
      <c r="C32" s="57"/>
      <c r="D32" s="57"/>
      <c r="E32" s="57"/>
      <c r="F32" s="57"/>
    </row>
    <row r="33" spans="1:6" ht="15" x14ac:dyDescent="0.25">
      <c r="A33" s="56" t="s">
        <v>530</v>
      </c>
      <c r="B33" s="57"/>
      <c r="C33" s="57"/>
      <c r="D33" s="57"/>
      <c r="E33" s="57"/>
      <c r="F33" s="57"/>
    </row>
    <row r="34" spans="1:6" ht="15" x14ac:dyDescent="0.25">
      <c r="A34" s="64"/>
      <c r="B34" s="42"/>
      <c r="C34" s="42"/>
      <c r="D34" s="42"/>
      <c r="E34" s="42"/>
      <c r="F34" s="42"/>
    </row>
    <row r="35" spans="1:6" ht="15" x14ac:dyDescent="0.25">
      <c r="A35" s="17" t="s">
        <v>531</v>
      </c>
      <c r="B35" s="42"/>
      <c r="C35" s="42"/>
      <c r="D35" s="42"/>
      <c r="E35" s="42"/>
      <c r="F35" s="42"/>
    </row>
    <row r="36" spans="1:6" ht="15" x14ac:dyDescent="0.25">
      <c r="A36" s="56" t="s">
        <v>532</v>
      </c>
      <c r="B36" s="57"/>
      <c r="C36" s="57"/>
      <c r="D36" s="57"/>
      <c r="E36" s="57"/>
      <c r="F36" s="57"/>
    </row>
    <row r="37" spans="1:6" ht="15" x14ac:dyDescent="0.25">
      <c r="A37" s="56" t="s">
        <v>533</v>
      </c>
      <c r="B37" s="57"/>
      <c r="C37" s="57"/>
      <c r="D37" s="57"/>
      <c r="E37" s="57"/>
      <c r="F37" s="57"/>
    </row>
    <row r="38" spans="1:6" ht="15" x14ac:dyDescent="0.25">
      <c r="A38" s="56" t="s">
        <v>534</v>
      </c>
      <c r="B38" s="117"/>
      <c r="C38" s="57"/>
      <c r="D38" s="57"/>
      <c r="E38" s="57"/>
      <c r="F38" s="57"/>
    </row>
    <row r="39" spans="1:6" ht="15" x14ac:dyDescent="0.25">
      <c r="A39" s="64"/>
      <c r="B39" s="42"/>
      <c r="C39" s="42"/>
      <c r="D39" s="42"/>
      <c r="E39" s="42"/>
      <c r="F39" s="42"/>
    </row>
    <row r="40" spans="1:6" ht="15" x14ac:dyDescent="0.25">
      <c r="A40" s="17" t="s">
        <v>535</v>
      </c>
      <c r="B40" s="57"/>
      <c r="C40" s="57"/>
      <c r="D40" s="57"/>
      <c r="E40" s="57"/>
      <c r="F40" s="57"/>
    </row>
    <row r="41" spans="1:6" ht="15" x14ac:dyDescent="0.25">
      <c r="A41" s="64"/>
      <c r="B41" s="42"/>
      <c r="C41" s="42"/>
      <c r="D41" s="42"/>
      <c r="E41" s="42"/>
      <c r="F41" s="42"/>
    </row>
    <row r="42" spans="1:6" ht="15" x14ac:dyDescent="0.25">
      <c r="A42" s="17" t="s">
        <v>536</v>
      </c>
      <c r="B42" s="42"/>
      <c r="C42" s="42"/>
      <c r="D42" s="42"/>
      <c r="E42" s="42"/>
      <c r="F42" s="42"/>
    </row>
    <row r="43" spans="1:6" ht="15" x14ac:dyDescent="0.25">
      <c r="A43" s="56" t="s">
        <v>537</v>
      </c>
      <c r="B43" s="57"/>
      <c r="C43" s="57"/>
      <c r="D43" s="57"/>
      <c r="E43" s="57"/>
      <c r="F43" s="57"/>
    </row>
    <row r="44" spans="1:6" ht="15" x14ac:dyDescent="0.25">
      <c r="A44" s="56" t="s">
        <v>538</v>
      </c>
      <c r="B44" s="57"/>
      <c r="C44" s="57"/>
      <c r="D44" s="57"/>
      <c r="E44" s="57"/>
      <c r="F44" s="57"/>
    </row>
    <row r="45" spans="1:6" ht="15" x14ac:dyDescent="0.25">
      <c r="A45" s="56" t="s">
        <v>539</v>
      </c>
      <c r="B45" s="57"/>
      <c r="C45" s="57"/>
      <c r="D45" s="57"/>
      <c r="E45" s="57"/>
      <c r="F45" s="57"/>
    </row>
    <row r="46" spans="1:6" ht="15" x14ac:dyDescent="0.25">
      <c r="A46" s="64"/>
      <c r="B46" s="42"/>
      <c r="C46" s="42"/>
      <c r="D46" s="42"/>
      <c r="E46" s="42"/>
      <c r="F46" s="42"/>
    </row>
    <row r="47" spans="1:6" ht="30" x14ac:dyDescent="0.25">
      <c r="A47" s="17" t="s">
        <v>540</v>
      </c>
      <c r="B47" s="42"/>
      <c r="C47" s="42"/>
      <c r="D47" s="42"/>
      <c r="E47" s="42"/>
      <c r="F47" s="42"/>
    </row>
    <row r="48" spans="1:6" ht="15" x14ac:dyDescent="0.25">
      <c r="A48" s="56" t="s">
        <v>538</v>
      </c>
      <c r="B48" s="116"/>
      <c r="C48" s="116"/>
      <c r="D48" s="116"/>
      <c r="E48" s="116"/>
      <c r="F48" s="116"/>
    </row>
    <row r="49" spans="1:6" ht="15" x14ac:dyDescent="0.25">
      <c r="A49" s="56" t="s">
        <v>539</v>
      </c>
      <c r="B49" s="116"/>
      <c r="C49" s="116"/>
      <c r="D49" s="116"/>
      <c r="E49" s="116"/>
      <c r="F49" s="116"/>
    </row>
    <row r="50" spans="1:6" ht="15" x14ac:dyDescent="0.25">
      <c r="A50" s="64"/>
      <c r="B50" s="42"/>
      <c r="C50" s="42"/>
      <c r="D50" s="42"/>
      <c r="E50" s="42"/>
      <c r="F50" s="42"/>
    </row>
    <row r="51" spans="1:6" ht="15" x14ac:dyDescent="0.25">
      <c r="A51" s="17" t="s">
        <v>541</v>
      </c>
      <c r="B51" s="42"/>
      <c r="C51" s="42"/>
      <c r="D51" s="42"/>
      <c r="E51" s="42"/>
      <c r="F51" s="42"/>
    </row>
    <row r="52" spans="1:6" ht="15" x14ac:dyDescent="0.25">
      <c r="A52" s="56" t="s">
        <v>538</v>
      </c>
      <c r="B52" s="57"/>
      <c r="C52" s="57"/>
      <c r="D52" s="57"/>
      <c r="E52" s="57"/>
      <c r="F52" s="57"/>
    </row>
    <row r="53" spans="1:6" ht="15" x14ac:dyDescent="0.25">
      <c r="A53" s="56" t="s">
        <v>539</v>
      </c>
      <c r="B53" s="57"/>
      <c r="C53" s="57"/>
      <c r="D53" s="57"/>
      <c r="E53" s="57"/>
      <c r="F53" s="57"/>
    </row>
    <row r="54" spans="1:6" ht="15" x14ac:dyDescent="0.25">
      <c r="A54" s="56" t="s">
        <v>542</v>
      </c>
      <c r="B54" s="57"/>
      <c r="C54" s="57"/>
      <c r="D54" s="57"/>
      <c r="E54" s="57"/>
      <c r="F54" s="57"/>
    </row>
    <row r="55" spans="1:6" ht="15" x14ac:dyDescent="0.25">
      <c r="A55" s="64"/>
      <c r="B55" s="42"/>
      <c r="C55" s="42"/>
      <c r="D55" s="42"/>
      <c r="E55" s="42"/>
      <c r="F55" s="42"/>
    </row>
    <row r="56" spans="1:6" ht="44.25" customHeight="1" x14ac:dyDescent="0.25">
      <c r="A56" s="17" t="s">
        <v>543</v>
      </c>
      <c r="B56" s="42"/>
      <c r="C56" s="42"/>
      <c r="D56" s="42"/>
      <c r="E56" s="42"/>
      <c r="F56" s="42"/>
    </row>
    <row r="57" spans="1:6" ht="20.100000000000001" customHeight="1" x14ac:dyDescent="0.25">
      <c r="A57" s="56" t="s">
        <v>538</v>
      </c>
      <c r="B57" s="57"/>
      <c r="C57" s="57"/>
      <c r="D57" s="57"/>
      <c r="E57" s="57"/>
      <c r="F57" s="57"/>
    </row>
    <row r="58" spans="1:6" ht="20.100000000000001" customHeight="1" x14ac:dyDescent="0.25">
      <c r="A58" s="56" t="s">
        <v>539</v>
      </c>
      <c r="B58" s="57"/>
      <c r="C58" s="57"/>
      <c r="D58" s="57"/>
      <c r="E58" s="57"/>
      <c r="F58" s="57"/>
    </row>
    <row r="59" spans="1:6" ht="20.100000000000001" customHeight="1" x14ac:dyDescent="0.25">
      <c r="A59" s="64"/>
      <c r="B59" s="42"/>
      <c r="C59" s="42"/>
      <c r="D59" s="42"/>
      <c r="E59" s="42"/>
      <c r="F59" s="42"/>
    </row>
    <row r="60" spans="1:6" ht="20.100000000000001" customHeight="1" x14ac:dyDescent="0.25">
      <c r="A60" s="17" t="s">
        <v>544</v>
      </c>
      <c r="B60" s="42"/>
      <c r="C60" s="42"/>
      <c r="D60" s="42"/>
      <c r="E60" s="42"/>
      <c r="F60" s="42"/>
    </row>
    <row r="61" spans="1:6" ht="20.100000000000001" customHeight="1" x14ac:dyDescent="0.25">
      <c r="A61" s="56" t="s">
        <v>545</v>
      </c>
      <c r="B61" s="57"/>
      <c r="C61" s="57"/>
      <c r="D61" s="57"/>
      <c r="E61" s="57"/>
      <c r="F61" s="57"/>
    </row>
    <row r="62" spans="1:6" ht="20.100000000000001" customHeight="1" x14ac:dyDescent="0.25">
      <c r="A62" s="56" t="s">
        <v>546</v>
      </c>
      <c r="B62" s="117"/>
      <c r="C62" s="57"/>
      <c r="D62" s="57"/>
      <c r="E62" s="57"/>
      <c r="F62" s="57"/>
    </row>
    <row r="63" spans="1:6" ht="20.100000000000001" customHeight="1" x14ac:dyDescent="0.25">
      <c r="A63" s="64"/>
      <c r="B63" s="42"/>
      <c r="C63" s="42"/>
      <c r="D63" s="42"/>
      <c r="E63" s="42"/>
      <c r="F63" s="42"/>
    </row>
    <row r="64" spans="1:6" ht="20.100000000000001" customHeight="1" x14ac:dyDescent="0.25">
      <c r="A64" s="17" t="s">
        <v>547</v>
      </c>
      <c r="B64" s="42"/>
      <c r="C64" s="42"/>
      <c r="D64" s="42"/>
      <c r="E64" s="42"/>
      <c r="F64" s="42"/>
    </row>
    <row r="65" spans="1:6" ht="20.100000000000001" customHeight="1" x14ac:dyDescent="0.25">
      <c r="A65" s="56" t="s">
        <v>548</v>
      </c>
      <c r="B65" s="57"/>
      <c r="C65" s="57"/>
      <c r="D65" s="57"/>
      <c r="E65" s="57"/>
      <c r="F65" s="57"/>
    </row>
    <row r="66" spans="1:6" ht="20.100000000000001" customHeight="1" x14ac:dyDescent="0.25">
      <c r="A66" s="56" t="s">
        <v>549</v>
      </c>
      <c r="B66" s="57"/>
      <c r="C66" s="57"/>
      <c r="D66" s="57"/>
      <c r="E66" s="57"/>
      <c r="F66" s="57"/>
    </row>
    <row r="67" spans="1:6" ht="20.100000000000001" customHeight="1" x14ac:dyDescent="0.25">
      <c r="A67" s="113"/>
      <c r="B67" s="52"/>
      <c r="C67" s="52"/>
      <c r="D67" s="52"/>
      <c r="E67" s="52"/>
      <c r="F67" s="5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aa8a68a-ab09-4ac8-a697-fdce915bc567"/>
    <ds:schemaRef ds:uri="0c865bf4-0f22-4e4d-b041-7b0c1657e5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Angélica Guadalupe González Gallardo</cp:lastModifiedBy>
  <cp:revision/>
  <cp:lastPrinted>2024-03-20T14:35:03Z</cp:lastPrinted>
  <dcterms:created xsi:type="dcterms:W3CDTF">2023-03-16T22:14:51Z</dcterms:created>
  <dcterms:modified xsi:type="dcterms:W3CDTF">2025-01-31T16:49:28Z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